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E:\Rechner Umstieg\Fertig\Neuer Ordner\"/>
    </mc:Choice>
  </mc:AlternateContent>
  <xr:revisionPtr revIDLastSave="0" documentId="13_ncr:1_{023A2B99-4788-4013-80AF-04C167522407}" xr6:coauthVersionLast="47" xr6:coauthVersionMax="47" xr10:uidLastSave="{00000000-0000-0000-0000-000000000000}"/>
  <workbookProtection workbookAlgorithmName="SHA-512" workbookHashValue="DpSIMJY4J6GBoMapQ5vw2ud50GpqpXy+AFua33iY+jNntENd07J5zuidpX6oRJz8wuLMkFM3mmqahaZ0wznaUw==" workbookSaltValue="5a/EvTszH5GWf97CXLfbxg==" workbookSpinCount="100000" lockStructure="1"/>
  <bookViews>
    <workbookView xWindow="-120" yWindow="-120" windowWidth="29040" windowHeight="15720" xr2:uid="{2110F912-1D29-41F8-8806-75503712A65C}"/>
  </bookViews>
  <sheets>
    <sheet name="Eingabemaske" sheetId="9" r:id="rId1"/>
    <sheet name="Seite 1" sheetId="3" state="hidden" r:id="rId2"/>
    <sheet name="Seite 2" sheetId="7" state="hidden" r:id="rId3"/>
    <sheet name="Anrechnung Bachelor neu"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 i="3" l="1"/>
  <c r="D4" i="3"/>
  <c r="D5" i="3"/>
  <c r="D6" i="3"/>
  <c r="D7" i="3"/>
  <c r="D8" i="3"/>
  <c r="D9" i="3"/>
  <c r="D10" i="3"/>
  <c r="D11" i="3"/>
  <c r="Q11" i="3" s="1"/>
  <c r="D12" i="3"/>
  <c r="L12" i="3" s="1" a="1"/>
  <c r="L12" i="3" s="1"/>
  <c r="D13" i="3"/>
  <c r="O38" i="3" s="1" a="1"/>
  <c r="O38" i="3" s="1"/>
  <c r="D14" i="3"/>
  <c r="D15" i="3"/>
  <c r="D16" i="3"/>
  <c r="O14" i="3" s="1" a="1"/>
  <c r="O14" i="3" s="1"/>
  <c r="D17" i="3"/>
  <c r="D18" i="3"/>
  <c r="Q25" i="3" s="1"/>
  <c r="D19" i="3"/>
  <c r="D20" i="3"/>
  <c r="D21" i="3"/>
  <c r="O17" i="3" s="1" a="1"/>
  <c r="O17" i="3" s="1"/>
  <c r="D22" i="3"/>
  <c r="O19" i="3" s="1" a="1"/>
  <c r="O19" i="3" s="1"/>
  <c r="D23" i="3"/>
  <c r="O20" i="3" s="1" a="1"/>
  <c r="O20" i="3" s="1"/>
  <c r="D24" i="3"/>
  <c r="L21" i="3" s="1" a="1"/>
  <c r="L21" i="3" s="1"/>
  <c r="D25" i="3"/>
  <c r="Q22" i="3" s="1"/>
  <c r="D26" i="3"/>
  <c r="D27" i="3"/>
  <c r="D28" i="3"/>
  <c r="B3" i="3"/>
  <c r="B4" i="3"/>
  <c r="B5" i="3"/>
  <c r="B6" i="3"/>
  <c r="B7" i="3"/>
  <c r="B8" i="3"/>
  <c r="B9" i="3"/>
  <c r="B10" i="3"/>
  <c r="B11" i="3"/>
  <c r="B12" i="3"/>
  <c r="B13" i="3"/>
  <c r="B14" i="3"/>
  <c r="B15" i="3"/>
  <c r="B16" i="3"/>
  <c r="B17" i="3"/>
  <c r="B18" i="3"/>
  <c r="B19" i="3"/>
  <c r="B20" i="3"/>
  <c r="B21" i="3"/>
  <c r="B22" i="3"/>
  <c r="B23" i="3"/>
  <c r="B24" i="3"/>
  <c r="B25" i="3"/>
  <c r="B26" i="3"/>
  <c r="B27" i="3"/>
  <c r="B28" i="3"/>
  <c r="L24" i="3" a="1"/>
  <c r="L24" i="3" s="1"/>
  <c r="Q4" i="3"/>
  <c r="Q5" i="3"/>
  <c r="L6" i="3" a="1"/>
  <c r="L6" i="3" s="1"/>
  <c r="L7" i="3" a="1"/>
  <c r="L7" i="3" s="1"/>
  <c r="Q8" i="3"/>
  <c r="L37" i="3" a="1"/>
  <c r="L37" i="3" s="1"/>
  <c r="Q9" i="3"/>
  <c r="O15" i="3" a="1"/>
  <c r="O15" i="3" s="1"/>
  <c r="Q26" i="3" l="1"/>
  <c r="O25" i="3" a="1"/>
  <c r="O25" i="3" s="1"/>
  <c r="O26" i="3" a="1"/>
  <c r="O26" i="3" s="1"/>
  <c r="L26" i="3" a="1"/>
  <c r="L26" i="3" s="1"/>
  <c r="L25" i="3" a="1"/>
  <c r="L25" i="3" s="1"/>
  <c r="L13" i="3" a="1"/>
  <c r="L13" i="3" s="1"/>
  <c r="O16" i="3" a="1"/>
  <c r="O16" i="3" s="1"/>
  <c r="Q37" i="3"/>
  <c r="O37" i="3" a="1"/>
  <c r="O37" i="3" s="1"/>
  <c r="O13" i="3" a="1"/>
  <c r="O13" i="3" s="1"/>
  <c r="Q13" i="3"/>
  <c r="L23" i="3" a="1"/>
  <c r="L23" i="3" s="1"/>
  <c r="Q23" i="3"/>
  <c r="O23" i="3" a="1"/>
  <c r="O23" i="3" s="1"/>
  <c r="O24" i="3" a="1"/>
  <c r="O24" i="3" s="1"/>
  <c r="Q24" i="3"/>
  <c r="L27" i="3" a="1"/>
  <c r="L27" i="3" s="1"/>
  <c r="O22" i="3" a="1"/>
  <c r="O22" i="3" s="1"/>
  <c r="L22" i="3" a="1"/>
  <c r="L22" i="3" s="1"/>
  <c r="Q21" i="3"/>
  <c r="O21" i="3" a="1"/>
  <c r="O21" i="3" s="1"/>
  <c r="L20" i="3" a="1"/>
  <c r="L20" i="3" s="1"/>
  <c r="Q20" i="3"/>
  <c r="Q19" i="3"/>
  <c r="L19" i="3" a="1"/>
  <c r="L19" i="3" s="1"/>
  <c r="L17" i="3" a="1"/>
  <c r="L17" i="3" s="1"/>
  <c r="Q17" i="3"/>
  <c r="Q16" i="3"/>
  <c r="L16" i="3" a="1"/>
  <c r="L16" i="3" s="1"/>
  <c r="L15" i="3" a="1"/>
  <c r="L15" i="3" s="1"/>
  <c r="Q15" i="3"/>
  <c r="L14" i="3" a="1"/>
  <c r="L14" i="3" s="1"/>
  <c r="Q14" i="3"/>
  <c r="Q12" i="3"/>
  <c r="O12" i="3" a="1"/>
  <c r="O12" i="3" s="1"/>
  <c r="O11" i="3" a="1"/>
  <c r="O11" i="3" s="1"/>
  <c r="L11" i="3" a="1"/>
  <c r="L11" i="3" s="1"/>
  <c r="O10" i="3" a="1"/>
  <c r="O10" i="3" s="1"/>
  <c r="O9" i="3" a="1"/>
  <c r="O9" i="3" s="1"/>
  <c r="Q10" i="3"/>
  <c r="L10" i="3" a="1"/>
  <c r="L10" i="3" s="1"/>
  <c r="L9" i="3" a="1"/>
  <c r="L9" i="3" s="1"/>
  <c r="O8" i="3" a="1"/>
  <c r="O8" i="3" s="1"/>
  <c r="L8" i="3" a="1"/>
  <c r="L8" i="3" s="1"/>
  <c r="Q7" i="3"/>
  <c r="O7" i="3" a="1"/>
  <c r="O7" i="3" s="1"/>
  <c r="O6" i="3" a="1"/>
  <c r="O6" i="3" s="1"/>
  <c r="Q6" i="3"/>
  <c r="L5" i="3" a="1"/>
  <c r="L5" i="3" s="1"/>
  <c r="O5" i="3" a="1"/>
  <c r="O5" i="3" s="1"/>
  <c r="L4" i="3" a="1"/>
  <c r="L4" i="3" s="1"/>
  <c r="O4" i="3" a="1"/>
  <c r="O4" i="3" s="1"/>
  <c r="L38" i="3" a="1"/>
  <c r="L38" i="3" s="1"/>
  <c r="Q38" i="3"/>
  <c r="B2" i="3"/>
  <c r="D2" i="3"/>
  <c r="L46" i="3" a="1"/>
  <c r="L46" i="3" s="1"/>
  <c r="L47" i="3" a="1"/>
  <c r="L47" i="3" s="1"/>
  <c r="L48" i="3" a="1"/>
  <c r="L48" i="3" s="1"/>
  <c r="L49" i="3" a="1"/>
  <c r="L49" i="3" s="1"/>
  <c r="L43" i="3" a="1"/>
  <c r="L43" i="3" s="1"/>
  <c r="L44" i="3" a="1"/>
  <c r="L44" i="3" s="1"/>
  <c r="L45" i="3" a="1"/>
  <c r="L45" i="3" s="1"/>
  <c r="C34" i="3"/>
  <c r="L2" i="3" l="1" a="1"/>
  <c r="L2" i="3" s="1"/>
  <c r="O2" i="3" a="1"/>
  <c r="O2" i="3" s="1"/>
  <c r="Q2" i="3"/>
  <c r="O41" i="3" a="1"/>
  <c r="O41" i="3" s="1"/>
  <c r="L41" i="3" a="1"/>
  <c r="L41" i="3" s="1"/>
  <c r="L40" i="3" a="1"/>
  <c r="L40" i="3" s="1"/>
  <c r="O40" i="3" a="1"/>
  <c r="O40" i="3" s="1"/>
  <c r="L42" i="3" a="1"/>
  <c r="L42" i="3" s="1"/>
  <c r="L39" i="3" a="1"/>
  <c r="L39" i="3" s="1"/>
  <c r="O39" i="3" a="1"/>
  <c r="O3" i="3" a="1"/>
  <c r="O3" i="3" s="1"/>
  <c r="L3" i="3" a="1"/>
  <c r="L3" i="3" s="1"/>
  <c r="Q3" i="3"/>
  <c r="I2" i="3" a="1"/>
  <c r="I2" i="3" s="1"/>
  <c r="F2" i="3" a="1"/>
  <c r="F2" i="3" s="1"/>
  <c r="P53" i="3" l="1"/>
  <c r="O39" i="3"/>
  <c r="U37" i="3" a="1"/>
  <c r="U37" i="3" s="1"/>
  <c r="E32" i="7" s="1" a="1"/>
  <c r="E32" i="7" s="1"/>
  <c r="E32" i="4" s="1" a="1"/>
  <c r="E32" i="4" s="1"/>
  <c r="R37" i="3" a="1"/>
  <c r="R37" i="3" s="1"/>
  <c r="B32" i="7" s="1" a="1"/>
  <c r="B32" i="7" s="1"/>
  <c r="B32" i="4" s="1" a="1"/>
  <c r="B32" i="4" s="1"/>
  <c r="U2" i="3" a="1"/>
  <c r="U2" i="3" s="1"/>
  <c r="E3" i="7" s="1" a="1"/>
  <c r="E3" i="7" s="1"/>
  <c r="P34" i="3"/>
  <c r="R2" i="3" a="1"/>
  <c r="R2" i="3" s="1"/>
  <c r="J34" i="3"/>
  <c r="G34" i="3"/>
  <c r="M34" i="3"/>
  <c r="B3" i="7" l="1" a="1"/>
  <c r="B3" i="7" s="1"/>
  <c r="B3" i="4" s="1" a="1"/>
  <c r="B3" i="4" s="1"/>
  <c r="F45" i="4"/>
  <c r="C45" i="4"/>
  <c r="E3" i="4" a="1"/>
  <c r="E3" i="4" s="1"/>
  <c r="F30" i="7"/>
  <c r="C29" i="4" l="1"/>
  <c r="C30" i="7"/>
  <c r="F29"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<sst xmlns="http://schemas.openxmlformats.org/spreadsheetml/2006/main" count="119" uniqueCount="96">
  <si>
    <t>Liste</t>
  </si>
  <si>
    <t>gemacht</t>
  </si>
  <si>
    <t>absolviert</t>
  </si>
  <si>
    <t>noch zu machen</t>
  </si>
  <si>
    <t>Anrechenbar</t>
  </si>
  <si>
    <t>Noch zu Absolvieren</t>
  </si>
  <si>
    <t>Bachelor</t>
  </si>
  <si>
    <t>Umstieg BA alt auf BA neu und MA neu</t>
  </si>
  <si>
    <t>ECTS</t>
  </si>
  <si>
    <t>Summe</t>
  </si>
  <si>
    <t>Master</t>
  </si>
  <si>
    <t>Bedienungsanleitung:</t>
  </si>
  <si>
    <t>Keine Äquivalenzen:</t>
  </si>
  <si>
    <t>Bed auf Med</t>
  </si>
  <si>
    <t>Bed neu</t>
  </si>
  <si>
    <t>Nein</t>
  </si>
  <si>
    <t>Bei gelben Felder muss im Reiter der Bereich für Master erweitert werden, sonst Anzweige "Überlauf"</t>
  </si>
  <si>
    <t>Ausfüllen: Nur Grüne Felder</t>
  </si>
  <si>
    <t>Anrechenbare Lehrveranstaltungen im Bachelorstudium (neu)</t>
  </si>
  <si>
    <t>Äquivalenzen im Bachelorstudium (neu)</t>
  </si>
  <si>
    <t>Noch zu absolvierende Lehrveranstaltungen im Bachelorstudium (neu)</t>
  </si>
  <si>
    <t>Noch zu absolvierende Lehrveranstaltungen im Masterstudium (neu)</t>
  </si>
  <si>
    <r>
      <t xml:space="preserve">Wählen Sie alle bereits von Ihnen im Bachelorstudium (alt) absolvierten Lehrveranstaltungen aus. Das Programm zeigt Ihnen in der zweiten Registerkarte wie die absolvierten Lehrveranstaltungen bei einem Umstieg für das Bachelorstudium (neu) und das Masterstudium (neu) angerechnet bzw. anerkannt werden können und welche Lehrveranstaltungen noch zu absolvieren wären. 
Achtung! Bei diesem Programm handelt es sich lediglich um eine Information und Orientierung! Diese basiert auf der veröffentlichten Äquivalenzliste und Anerkennungsverordnung. Nicht alle Anrechnungs-möglichkeiten sind abbildbar. Bitte klären Sie offene Fragen direkt mit dem/r zuständigen Studienbeauftragten des Unterrichtsfachs/der Spezialisierung bzw. lassen sich von diesem/r beraten. Weitere Informationen dazu erhalten Sie unter:
 </t>
    </r>
    <r>
      <rPr>
        <sz val="11"/>
        <color rgb="FF0070C0"/>
        <rFont val="Aptos Narrow"/>
        <family val="2"/>
        <scheme val="minor"/>
      </rPr>
      <t>https://www.uibk.ac.at/fakultaeten/lehrerinnenbildung/studium/umstellung_2026/rechner.html</t>
    </r>
    <r>
      <rPr>
        <sz val="11"/>
        <color theme="1"/>
        <rFont val="Aptos Narrow"/>
        <family val="2"/>
        <scheme val="minor"/>
      </rPr>
      <t xml:space="preserve"> </t>
    </r>
  </si>
  <si>
    <t>1a VO Grundlagen schulischer Inklusion</t>
  </si>
  <si>
    <t>1b PS Schulische Integration und Inklusion</t>
  </si>
  <si>
    <t>1d VO Einführung in Disability Studies</t>
  </si>
  <si>
    <t>2a VO Inklusion im Jugendalter</t>
  </si>
  <si>
    <t>2d PS Beratung und Begleitung bei Schulübergängen</t>
  </si>
  <si>
    <t>3a VU Didaktische Konzepte und Modelle für den inklusiven Unterricht</t>
  </si>
  <si>
    <t>3b PS Inklusive Organisationsformen des Unterrichts</t>
  </si>
  <si>
    <t>3d PS Differenzierung und Personalisierung, Modelle und Methoden der Leistungsbewertung</t>
  </si>
  <si>
    <t>4a VO Inklusive Schulentwicklung und Organisationsentwicklung</t>
  </si>
  <si>
    <t>4b PS Vernetzung und Arbeit in multiprofessionellen Teams</t>
  </si>
  <si>
    <t>5a PS Pädagogische Diagnostik und Begabungsförderung</t>
  </si>
  <si>
    <t>5b PS Pädagogisches Handeln und sozial emotionales Lernen</t>
  </si>
  <si>
    <t>5c VU Pädagogisches Handeln zur Unterstützung der körperlich-motorischen Entwicklung</t>
  </si>
  <si>
    <t>5e UE Grundlegende Beratungsmethoden, ansätze und –techniken</t>
  </si>
  <si>
    <t>6a VO Grundfragen kritischer Geschlechterforschung</t>
  </si>
  <si>
    <t>6b (Vertiefende LV)</t>
  </si>
  <si>
    <t>7a VO Grundlagen zur Gestaltung des Übergangs in die Arbeitswelt</t>
  </si>
  <si>
    <t>7b UE Unterstützung bei der Berufswahl – Begleitung und Beratung</t>
  </si>
  <si>
    <t>7c PR Außerschulisches Praktikum</t>
  </si>
  <si>
    <t>8 PR Fachpraktikum</t>
  </si>
  <si>
    <t>9a VO Forschungsfragen und aktuelle Forschungsergebnisse der Inklusiven Pädagogik</t>
  </si>
  <si>
    <t>9b PS Entwicklung und Reflexion von Forschungsfragen zur Inklusiven Pädagogik</t>
  </si>
  <si>
    <t>10 SE Seminar mit Bachelorarbeit</t>
  </si>
  <si>
    <t>6a VO Einführung in die Migrationspädagogik</t>
  </si>
  <si>
    <t>1c VO Grundlagen der Inklusiven Pädagogik</t>
  </si>
  <si>
    <t>2b PS Bildung und Erziehung von Jugendlichen mit besonderen Problemlagen</t>
  </si>
  <si>
    <t>2c PS Partizipative Schulkultur</t>
  </si>
  <si>
    <t>5d PS Pädagogisches Handeln zur Unterstützung der kognitiven Entwicklung</t>
  </si>
  <si>
    <t>5f UE Lernentwicklungspläne</t>
  </si>
  <si>
    <t>1a VO Einführung in Inklusive Pädagogik in einer pluralistischen Gesellschaft [STEOP]</t>
  </si>
  <si>
    <t>1b VU Geschichte schulischer Exklusion und Inklusion</t>
  </si>
  <si>
    <t>1c VO Disability Studies in Bildung und Erziehung</t>
  </si>
  <si>
    <t>2a VU Entwicklungsaufgaben und Inklusion im Jugendalter</t>
  </si>
  <si>
    <t>6c UE Beratung und Begleitung bei (Schul )Übergängen</t>
  </si>
  <si>
    <t>3a VU Didaktische Modelle und Konzepte für den inklusiven Unterricht</t>
  </si>
  <si>
    <t>5b UE Inklusive Lernkultur und Leistungsbewertung</t>
  </si>
  <si>
    <t>5c UE Schulgesetzgebung, Lehrpläne und SPF-Verfahren</t>
  </si>
  <si>
    <t>6a VO Inklusive Schulentwicklung und Organisationsentwicklung</t>
  </si>
  <si>
    <t>6b PS Vernetzung und Arbeit in interdisziplinären und multiprofessionellen Teams</t>
  </si>
  <si>
    <t>5a VU Verstehende Zugänge: Inklusive pädagogische Diagnostik</t>
  </si>
  <si>
    <t>7c VU Inklusive Pädagogik und körperlich motorische Entwicklung</t>
  </si>
  <si>
    <t>2b PS Grundlegende Beratungsmethoden, ansätze und –techniken</t>
  </si>
  <si>
    <t>8a VU Inklusion und Arbeitswelt</t>
  </si>
  <si>
    <t>8b UE Unterstützung bei der Berufswahl - Begleitung und Beratung</t>
  </si>
  <si>
    <t>8c SE Außerschulisches Praktikum</t>
  </si>
  <si>
    <t>10 PR Praxissemester – Fachdidaktischer Teil</t>
  </si>
  <si>
    <t>8d VO Methoden der Schul- und Unterrichtsforschung im Kontext Inklusiver Pädagogik</t>
  </si>
  <si>
    <t>11 SE Seminar mit Bachelorarbeit</t>
  </si>
  <si>
    <t>3d SE Sprachlich-kulturelle Vielfalt und DaZ</t>
  </si>
  <si>
    <t>1b SE Professionelle Rolle, professionelles Selbstverständnis und berufliche</t>
  </si>
  <si>
    <t>1a SE Geschichte und Ethik der Pädagogik bei Lernschwierigkeiten</t>
  </si>
  <si>
    <t>4b SE Kognitive Entwicklung und Lernen</t>
  </si>
  <si>
    <t>1c SE Forschungsseminar mit Schwerpunkt Schul- und Unterrichtsentwicklung im Kontext Inklusiver Pädagogik</t>
  </si>
  <si>
    <t>3c SE Pädagogik bei komplexen Beeinträchtigungen</t>
  </si>
  <si>
    <t>4a SE Entwicklungsorientierte Diagnostik und individuelle Leistungsbeurteilung</t>
  </si>
  <si>
    <t>2a SE Didaktische Modelle und Konzepte inklusiven Unterrichts im Kontext von Lernschwierigkeiten I</t>
  </si>
  <si>
    <t>2b SE Didaktische Modelle und Konzepte inklusiven Unterrichts im Kontext von Lernschwierigkeiten II</t>
  </si>
  <si>
    <t>3a SE Unterstützte Kommunikation</t>
  </si>
  <si>
    <t>3b UE Assistierende Technologien und spezielle Hard- und Software</t>
  </si>
  <si>
    <t>3c PS Inklusion und sprachlich-kulturelle Vielfalt</t>
  </si>
  <si>
    <t>4c PS Professionelles Selbstverständnis und berufliche (Weiter-)Entwicklung</t>
  </si>
  <si>
    <t>Bachelor Inklusive Pädagogik</t>
  </si>
  <si>
    <t>4b UE Inklusiver Sprachunterricht</t>
  </si>
  <si>
    <t>7a VU Kommunikations- und Sprachentwicklung</t>
  </si>
  <si>
    <t>7b VU Inklusive Pädagogik bei sensorischen Beeinträchtigungen</t>
  </si>
  <si>
    <t>0 (5)</t>
  </si>
  <si>
    <t>9 Individuelle Schwerpunktsetzung (Anteilig - max. 5 ECTS-Ap im PM 9)</t>
  </si>
  <si>
    <t>5 PR Fachdidaktische Begleitlehrveranstaltung zum Masterpraktikum</t>
  </si>
  <si>
    <t>4c SE Beratung, Kommunikation und Konfliktbearbeitung</t>
  </si>
  <si>
    <t>Anerkennbare Lehrveranstaltungen im Masterstudium (neu)</t>
  </si>
  <si>
    <t xml:space="preserve">4a UE Inklusiver Mathematikunterricht oder </t>
  </si>
  <si>
    <t>Version 1.1 - Dezember 2025 © C. Nadegger</t>
  </si>
  <si>
    <t>Version 1.1 - Dezember 2025                                              © C. Nadegger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</si>
</sst>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Aptos Narrow"/>
      <family val="2"/>
      <scheme val="minor"/>
    </font>
    <font>
      <sz val="11"/>
      <color theme="1"/>
      <name val="Times New Roman"/>
      <family val="1"/>
    </font>
    <font>
      <b/>
      <u/>
      <sz val="24"/>
      <color theme="1"/>
      <name val="Aptos Narrow"/>
      <family val="2"/>
      <scheme val="minor"/>
    </font>
    <font>
      <b/>
      <u/>
      <sz val="24"/>
      <color theme="1"/>
      <name val="Times New Roman"/>
      <family val="1"/>
    </font>
    <font>
      <b/>
      <sz val="24"/>
      <color theme="1"/>
      <name val="Times New Roman"/>
      <family val="1"/>
    </font>
    <font>
      <u/>
      <sz val="11"/>
      <color theme="1"/>
      <name val="Aptos Narrow"/>
      <family val="2"/>
      <scheme val="minor"/>
    </font>
    <font>
      <b/>
      <sz val="11"/>
      <color theme="1"/>
      <name val="Yu Gothic"/>
      <family val="2"/>
    </font>
    <font>
      <sz val="11"/>
      <name val="Aptos Narrow"/>
      <family val="2"/>
      <scheme val="minor"/>
    </font>
    <font>
      <sz val="8"/>
      <name val="Aptos Narrow"/>
      <family val="2"/>
      <scheme val="minor"/>
    </font>
    <font>
      <b/>
      <sz val="11"/>
      <color theme="1"/>
      <name val="Aptos Narrow"/>
      <family val="2"/>
      <scheme val="minor"/>
    </font>
    <font>
      <sz val="11"/>
      <color rgb="FF0070C0"/>
      <name val="Aptos Narrow"/>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rgb="FFFF0000"/>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64"/>
      </patternFill>
    </fill>
    <fill>
      <patternFill patternType="solid">
        <fgColor rgb="FF002060"/>
        <bgColor indexed="64"/>
      </patternFill>
    </fill>
  </fills>
  <borders count="3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
    <xf numFmtId="0" fontId="0" fillId="0" borderId="0"/>
  </cellStyleXfs>
  <cellXfs count="134">
    <xf numFmtId="0" fontId="0" fillId="0" borderId="0" xfId="0"/>
    <xf numFmtId="0" fontId="0" fillId="0" borderId="0" xfId="0" applyAlignment="1">
      <alignment horizontal="center"/>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0" borderId="0" xfId="0" applyAlignment="1">
      <alignment horizontal="left"/>
    </xf>
    <xf numFmtId="0" fontId="0" fillId="2" borderId="2" xfId="0" applyFill="1" applyBorder="1" applyAlignment="1">
      <alignment horizontal="center"/>
    </xf>
    <xf numFmtId="0" fontId="0" fillId="2" borderId="3" xfId="0" applyFill="1" applyBorder="1" applyAlignment="1">
      <alignment horizontal="center"/>
    </xf>
    <xf numFmtId="0" fontId="1" fillId="0" borderId="0" xfId="0" applyFont="1"/>
    <xf numFmtId="0" fontId="0" fillId="3" borderId="0" xfId="0" applyFill="1"/>
    <xf numFmtId="0" fontId="0" fillId="4" borderId="0" xfId="0" applyFill="1"/>
    <xf numFmtId="0" fontId="0" fillId="0" borderId="10" xfId="0" applyBorder="1" applyAlignment="1">
      <alignment horizontal="center"/>
    </xf>
    <xf numFmtId="0" fontId="0" fillId="0" borderId="4" xfId="0" applyBorder="1"/>
    <xf numFmtId="0" fontId="0" fillId="0" borderId="4" xfId="0" applyBorder="1" applyAlignment="1">
      <alignment horizontal="center"/>
    </xf>
    <xf numFmtId="0" fontId="0" fillId="0" borderId="19" xfId="0" applyBorder="1" applyAlignment="1">
      <alignment horizontal="center"/>
    </xf>
    <xf numFmtId="0" fontId="1" fillId="2" borderId="1"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6" xfId="0" applyFont="1" applyFill="1" applyBorder="1" applyAlignment="1">
      <alignment horizontal="center"/>
    </xf>
    <xf numFmtId="0" fontId="1" fillId="0" borderId="14" xfId="0" applyFont="1" applyBorder="1" applyAlignment="1">
      <alignment horizontal="left"/>
    </xf>
    <xf numFmtId="0" fontId="1" fillId="0" borderId="15" xfId="0" applyFont="1" applyBorder="1" applyAlignment="1">
      <alignment horizontal="center"/>
    </xf>
    <xf numFmtId="0" fontId="1" fillId="2" borderId="8" xfId="0" applyFont="1" applyFill="1" applyBorder="1" applyAlignment="1">
      <alignment horizontal="center"/>
    </xf>
    <xf numFmtId="0" fontId="1" fillId="0" borderId="16" xfId="0" applyFont="1" applyBorder="1" applyAlignment="1">
      <alignment horizontal="center"/>
    </xf>
    <xf numFmtId="0" fontId="1" fillId="0" borderId="12" xfId="0" applyFont="1" applyBorder="1" applyAlignment="1">
      <alignment horizontal="left"/>
    </xf>
    <xf numFmtId="0" fontId="1" fillId="0" borderId="11" xfId="0" applyFont="1" applyBorder="1" applyAlignment="1">
      <alignment horizontal="center"/>
    </xf>
    <xf numFmtId="0" fontId="1" fillId="0" borderId="13" xfId="0" applyFont="1" applyBorder="1" applyAlignment="1">
      <alignment horizontal="center"/>
    </xf>
    <xf numFmtId="0" fontId="1" fillId="0" borderId="17" xfId="0" applyFont="1" applyBorder="1" applyAlignment="1">
      <alignment horizontal="center"/>
    </xf>
    <xf numFmtId="0" fontId="1" fillId="0" borderId="18" xfId="0" applyFont="1" applyBorder="1" applyAlignment="1">
      <alignment horizontal="center"/>
    </xf>
    <xf numFmtId="0" fontId="1" fillId="0" borderId="0" xfId="0" applyFont="1" applyAlignment="1">
      <alignment horizontal="center"/>
    </xf>
    <xf numFmtId="0" fontId="1" fillId="0" borderId="22" xfId="0" applyFont="1" applyBorder="1"/>
    <xf numFmtId="0" fontId="1" fillId="0" borderId="23" xfId="0" applyFont="1" applyBorder="1"/>
    <xf numFmtId="0" fontId="1" fillId="0" borderId="24" xfId="0" applyFont="1" applyBorder="1"/>
    <xf numFmtId="0" fontId="1" fillId="0" borderId="25" xfId="0" applyFont="1" applyBorder="1"/>
    <xf numFmtId="0" fontId="1" fillId="0" borderId="20" xfId="0" applyFont="1" applyBorder="1" applyAlignment="1">
      <alignment horizontal="center"/>
    </xf>
    <xf numFmtId="0" fontId="1" fillId="0" borderId="21" xfId="0" applyFont="1" applyBorder="1" applyAlignment="1">
      <alignment horizontal="center"/>
    </xf>
    <xf numFmtId="0" fontId="0" fillId="2" borderId="0" xfId="0" applyFill="1"/>
    <xf numFmtId="0" fontId="7" fillId="0" borderId="3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32" xfId="0" applyBorder="1" applyAlignment="1" applyProtection="1">
      <alignment horizontal="center"/>
      <protection locked="0"/>
    </xf>
    <xf numFmtId="0" fontId="0" fillId="0" borderId="33" xfId="0" applyBorder="1" applyAlignment="1" applyProtection="1">
      <alignment horizontal="center"/>
      <protection locked="0"/>
    </xf>
    <xf numFmtId="0" fontId="0" fillId="0" borderId="33" xfId="0" applyBorder="1" applyAlignment="1" applyProtection="1">
      <alignment horizontal="center" vertical="center"/>
      <protection locked="0"/>
    </xf>
    <xf numFmtId="0" fontId="0" fillId="3" borderId="0" xfId="0" applyFill="1" applyAlignment="1">
      <alignment horizontal="center"/>
    </xf>
    <xf numFmtId="0" fontId="0" fillId="3" borderId="0" xfId="0" applyFill="1" applyAlignment="1">
      <alignment horizontal="left"/>
    </xf>
    <xf numFmtId="0" fontId="0" fillId="0" borderId="26" xfId="0" applyBorder="1"/>
    <xf numFmtId="0" fontId="0" fillId="0" borderId="5" xfId="0" applyBorder="1"/>
    <xf numFmtId="0" fontId="0" fillId="4" borderId="27" xfId="0" applyFill="1" applyBorder="1"/>
    <xf numFmtId="0" fontId="0" fillId="0" borderId="28" xfId="0" applyBorder="1"/>
    <xf numFmtId="0" fontId="0" fillId="4" borderId="10" xfId="0" applyFill="1" applyBorder="1"/>
    <xf numFmtId="0" fontId="0" fillId="0" borderId="29" xfId="0" applyBorder="1"/>
    <xf numFmtId="0" fontId="0" fillId="4" borderId="19" xfId="0" applyFill="1" applyBorder="1"/>
    <xf numFmtId="0" fontId="0" fillId="6" borderId="7" xfId="0" applyFill="1" applyBorder="1" applyAlignment="1">
      <alignment horizontal="center"/>
    </xf>
    <xf numFmtId="0" fontId="0" fillId="6" borderId="8" xfId="0" applyFill="1" applyBorder="1" applyAlignment="1">
      <alignment horizontal="center"/>
    </xf>
    <xf numFmtId="0" fontId="0" fillId="6" borderId="9" xfId="0" applyFill="1" applyBorder="1" applyAlignment="1">
      <alignment horizontal="center"/>
    </xf>
    <xf numFmtId="0" fontId="0" fillId="6" borderId="27" xfId="0" applyFill="1" applyBorder="1" applyAlignment="1">
      <alignment horizontal="center"/>
    </xf>
    <xf numFmtId="0" fontId="0" fillId="6" borderId="10" xfId="0" applyFill="1" applyBorder="1" applyAlignment="1">
      <alignment horizontal="center"/>
    </xf>
    <xf numFmtId="0" fontId="0" fillId="6" borderId="19" xfId="0" applyFill="1" applyBorder="1" applyAlignment="1">
      <alignment horizontal="center"/>
    </xf>
    <xf numFmtId="0" fontId="0" fillId="6" borderId="0" xfId="0" applyFill="1"/>
    <xf numFmtId="0" fontId="0" fillId="0" borderId="0" xfId="0" applyAlignment="1">
      <alignment textRotation="90"/>
    </xf>
    <xf numFmtId="0" fontId="0" fillId="5" borderId="0" xfId="0" applyFill="1"/>
    <xf numFmtId="0" fontId="0" fillId="6" borderId="26" xfId="0" applyFill="1" applyBorder="1" applyAlignment="1">
      <alignment horizontal="left"/>
    </xf>
    <xf numFmtId="0" fontId="0" fillId="6" borderId="28" xfId="0" applyFill="1" applyBorder="1" applyAlignment="1">
      <alignment horizontal="left"/>
    </xf>
    <xf numFmtId="0" fontId="0" fillId="6" borderId="29" xfId="0" applyFill="1" applyBorder="1" applyAlignment="1">
      <alignment horizontal="left"/>
    </xf>
    <xf numFmtId="0" fontId="0" fillId="7" borderId="0" xfId="0" applyFill="1"/>
    <xf numFmtId="0" fontId="9" fillId="5" borderId="0" xfId="0" applyFont="1" applyFill="1" applyAlignment="1">
      <alignment horizontal="center"/>
    </xf>
    <xf numFmtId="0" fontId="0" fillId="2" borderId="26" xfId="0" applyFill="1" applyBorder="1" applyAlignment="1">
      <alignment horizontal="center"/>
    </xf>
    <xf numFmtId="0" fontId="0" fillId="2" borderId="5" xfId="0" applyFill="1" applyBorder="1" applyAlignment="1">
      <alignment horizontal="center"/>
    </xf>
    <xf numFmtId="0" fontId="0" fillId="2" borderId="27" xfId="0" applyFill="1" applyBorder="1" applyAlignment="1">
      <alignment horizontal="center"/>
    </xf>
    <xf numFmtId="0" fontId="0" fillId="0" borderId="5" xfId="0" applyBorder="1" applyAlignment="1">
      <alignment horizontal="center"/>
    </xf>
    <xf numFmtId="0" fontId="0" fillId="0" borderId="27" xfId="0" applyBorder="1"/>
    <xf numFmtId="0" fontId="0" fillId="0" borderId="10" xfId="0" applyBorder="1"/>
    <xf numFmtId="0" fontId="0" fillId="4" borderId="4" xfId="0" applyFill="1" applyBorder="1"/>
    <xf numFmtId="0" fontId="0" fillId="0" borderId="7" xfId="0" applyBorder="1"/>
    <xf numFmtId="0" fontId="1" fillId="2" borderId="6" xfId="0" applyFont="1" applyFill="1" applyBorder="1" applyAlignment="1">
      <alignment horizontal="center" vertical="center"/>
    </xf>
    <xf numFmtId="0" fontId="0" fillId="0" borderId="9" xfId="0" applyBorder="1"/>
    <xf numFmtId="0" fontId="0" fillId="0" borderId="0" xfId="0" applyAlignment="1">
      <alignment horizontal="center" vertical="center" textRotation="90"/>
    </xf>
    <xf numFmtId="0" fontId="0" fillId="6" borderId="0" xfId="0" applyFill="1" applyAlignment="1">
      <alignment horizontal="left"/>
    </xf>
    <xf numFmtId="0" fontId="0" fillId="6" borderId="0" xfId="0" applyFill="1" applyAlignment="1">
      <alignment horizontal="center"/>
    </xf>
    <xf numFmtId="0" fontId="0" fillId="0" borderId="23" xfId="0" applyBorder="1" applyAlignment="1">
      <alignment horizontal="left"/>
    </xf>
    <xf numFmtId="0" fontId="0" fillId="0" borderId="30" xfId="0" applyBorder="1" applyAlignment="1">
      <alignment horizontal="left"/>
    </xf>
    <xf numFmtId="0" fontId="0" fillId="0" borderId="23" xfId="0" applyBorder="1" applyAlignment="1">
      <alignment horizontal="left" vertical="center"/>
    </xf>
    <xf numFmtId="0" fontId="0" fillId="0" borderId="8" xfId="0" applyBorder="1"/>
    <xf numFmtId="0" fontId="0" fillId="0" borderId="24" xfId="0" applyBorder="1" applyAlignment="1">
      <alignment horizontal="left"/>
    </xf>
    <xf numFmtId="0" fontId="7" fillId="0" borderId="20"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35" xfId="0" applyBorder="1" applyAlignment="1" applyProtection="1">
      <alignment horizontal="center"/>
      <protection locked="0"/>
    </xf>
    <xf numFmtId="0" fontId="1" fillId="2" borderId="26" xfId="0" applyFont="1" applyFill="1" applyBorder="1"/>
    <xf numFmtId="0" fontId="1" fillId="2" borderId="5" xfId="0" applyFont="1" applyFill="1" applyBorder="1"/>
    <xf numFmtId="0" fontId="1" fillId="2" borderId="27" xfId="0" applyFont="1" applyFill="1" applyBorder="1"/>
    <xf numFmtId="0" fontId="1" fillId="2" borderId="28" xfId="0" applyFont="1" applyFill="1" applyBorder="1"/>
    <xf numFmtId="0" fontId="1" fillId="2" borderId="0" xfId="0" applyFont="1" applyFill="1"/>
    <xf numFmtId="0" fontId="1" fillId="2" borderId="10" xfId="0" applyFont="1" applyFill="1" applyBorder="1"/>
    <xf numFmtId="0" fontId="1" fillId="2" borderId="29" xfId="0" applyFont="1" applyFill="1" applyBorder="1"/>
    <xf numFmtId="0" fontId="1" fillId="2" borderId="4" xfId="0" applyFont="1" applyFill="1" applyBorder="1"/>
    <xf numFmtId="0" fontId="1" fillId="2" borderId="19" xfId="0" applyFont="1" applyFill="1" applyBorder="1"/>
    <xf numFmtId="0" fontId="9" fillId="2" borderId="0" xfId="0" applyFont="1" applyFill="1" applyAlignment="1">
      <alignment horizontal="center"/>
    </xf>
    <xf numFmtId="0" fontId="5" fillId="0" borderId="30" xfId="0" applyFont="1" applyBorder="1" applyAlignment="1">
      <alignment horizontal="left" vertical="top"/>
    </xf>
    <xf numFmtId="0" fontId="5" fillId="0" borderId="34" xfId="0" applyFont="1" applyBorder="1" applyAlignment="1">
      <alignment horizontal="left" vertical="top"/>
    </xf>
    <xf numFmtId="0" fontId="5" fillId="0" borderId="24" xfId="0" applyFont="1" applyBorder="1" applyAlignment="1">
      <alignment horizontal="left" vertical="top"/>
    </xf>
    <xf numFmtId="0" fontId="5" fillId="0" borderId="21" xfId="0" applyFont="1" applyBorder="1" applyAlignment="1">
      <alignment horizontal="left" vertical="top"/>
    </xf>
    <xf numFmtId="0" fontId="9" fillId="2" borderId="0" xfId="0" applyFont="1" applyFill="1" applyAlignment="1">
      <alignment horizontal="center"/>
    </xf>
    <xf numFmtId="0" fontId="6" fillId="2" borderId="0" xfId="0" applyFont="1" applyFill="1" applyAlignment="1">
      <alignment horizontal="right"/>
    </xf>
    <xf numFmtId="0" fontId="0" fillId="0" borderId="26" xfId="0" applyBorder="1" applyAlignment="1">
      <alignment horizontal="center" vertical="top" wrapText="1"/>
    </xf>
    <xf numFmtId="0" fontId="0" fillId="0" borderId="27" xfId="0" applyBorder="1" applyAlignment="1">
      <alignment horizontal="center" vertical="top" wrapText="1"/>
    </xf>
    <xf numFmtId="0" fontId="0" fillId="0" borderId="28" xfId="0" applyBorder="1" applyAlignment="1">
      <alignment horizontal="center" vertical="top" wrapText="1"/>
    </xf>
    <xf numFmtId="0" fontId="0" fillId="0" borderId="10" xfId="0" applyBorder="1" applyAlignment="1">
      <alignment horizontal="center" vertical="top" wrapText="1"/>
    </xf>
    <xf numFmtId="0" fontId="0" fillId="0" borderId="29" xfId="0" applyBorder="1" applyAlignment="1">
      <alignment horizontal="center" vertical="top" wrapText="1"/>
    </xf>
    <xf numFmtId="0" fontId="0" fillId="0" borderId="19" xfId="0" applyBorder="1" applyAlignment="1">
      <alignment horizontal="center" vertical="top" wrapText="1"/>
    </xf>
    <xf numFmtId="0" fontId="0" fillId="0" borderId="26" xfId="0" applyBorder="1" applyAlignment="1">
      <alignment horizontal="center" vertical="center" textRotation="90"/>
    </xf>
    <xf numFmtId="0" fontId="0" fillId="0" borderId="28" xfId="0" applyBorder="1" applyAlignment="1">
      <alignment horizontal="center" vertical="center" textRotation="90"/>
    </xf>
    <xf numFmtId="0" fontId="0" fillId="0" borderId="29" xfId="0" applyBorder="1" applyAlignment="1">
      <alignment horizontal="center" vertical="center" textRotation="90"/>
    </xf>
    <xf numFmtId="0" fontId="0" fillId="0" borderId="26" xfId="0" applyBorder="1" applyAlignment="1">
      <alignment horizontal="center" vertical="center" textRotation="90" wrapText="1"/>
    </xf>
    <xf numFmtId="0" fontId="0" fillId="0" borderId="28" xfId="0" applyBorder="1" applyAlignment="1">
      <alignment horizontal="center" vertical="center" textRotation="90" wrapText="1"/>
    </xf>
    <xf numFmtId="0" fontId="0" fillId="0" borderId="29" xfId="0" applyBorder="1" applyAlignment="1">
      <alignment horizontal="center" vertical="center" textRotation="90"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0" fillId="2" borderId="7" xfId="0" applyFill="1" applyBorder="1" applyAlignment="1">
      <alignment horizontal="center"/>
    </xf>
    <xf numFmtId="0" fontId="0" fillId="2" borderId="8" xfId="0" applyFill="1" applyBorder="1" applyAlignment="1">
      <alignment horizontal="center"/>
    </xf>
    <xf numFmtId="0" fontId="0" fillId="2" borderId="9" xfId="0" applyFill="1" applyBorder="1" applyAlignment="1">
      <alignment horizontal="center"/>
    </xf>
    <xf numFmtId="0" fontId="0" fillId="4" borderId="7" xfId="0" applyFill="1" applyBorder="1" applyAlignment="1">
      <alignment horizontal="center"/>
    </xf>
    <xf numFmtId="0" fontId="0" fillId="4" borderId="8" xfId="0" applyFill="1" applyBorder="1" applyAlignment="1">
      <alignment horizontal="center"/>
    </xf>
    <xf numFmtId="0" fontId="0" fillId="4" borderId="9" xfId="0" applyFill="1" applyBorder="1" applyAlignment="1">
      <alignment horizontal="center"/>
    </xf>
    <xf numFmtId="0" fontId="6" fillId="2" borderId="1" xfId="0" applyFont="1" applyFill="1" applyBorder="1" applyAlignment="1">
      <alignment horizontal="right" vertical="center"/>
    </xf>
    <xf numFmtId="0" fontId="6" fillId="2" borderId="2" xfId="0" applyFont="1" applyFill="1" applyBorder="1" applyAlignment="1">
      <alignment horizontal="right" vertical="center"/>
    </xf>
    <xf numFmtId="0" fontId="6" fillId="2" borderId="3" xfId="0" applyFont="1" applyFill="1" applyBorder="1" applyAlignment="1">
      <alignment horizontal="right"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3" xfId="0" applyFont="1" applyFill="1" applyBorder="1" applyAlignment="1">
      <alignment horizontal="center" vertical="center"/>
    </xf>
    <xf numFmtId="0" fontId="4" fillId="2" borderId="7" xfId="0" applyFont="1" applyFill="1" applyBorder="1" applyAlignment="1">
      <alignment horizontal="center" vertical="center" textRotation="90"/>
    </xf>
    <xf numFmtId="0" fontId="4" fillId="2" borderId="8" xfId="0" applyFont="1" applyFill="1" applyBorder="1" applyAlignment="1">
      <alignment horizontal="center" vertical="center" textRotation="90"/>
    </xf>
    <xf numFmtId="0" fontId="4" fillId="2" borderId="9" xfId="0" applyFont="1" applyFill="1" applyBorder="1" applyAlignment="1">
      <alignment horizontal="center" vertical="center" textRotation="90"/>
    </xf>
    <xf numFmtId="0" fontId="1" fillId="2" borderId="7" xfId="0" applyFont="1" applyFill="1" applyBorder="1" applyAlignment="1">
      <alignment horizontal="center"/>
    </xf>
    <xf numFmtId="0" fontId="1" fillId="2" borderId="8" xfId="0" applyFont="1" applyFill="1" applyBorder="1" applyAlignment="1">
      <alignment horizontal="center"/>
    </xf>
    <xf numFmtId="0" fontId="1" fillId="2" borderId="9" xfId="0" applyFont="1" applyFill="1" applyBorder="1" applyAlignment="1">
      <alignment horizont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Bachelorstudium (neu)</a:t>
            </a:r>
            <a:endParaRPr lang="de-AT" sz="1400">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Anrechenbar</c:v>
          </c:tx>
          <c:spPr>
            <a:solidFill>
              <a:schemeClr val="accent1"/>
            </a:solidFill>
            <a:ln>
              <a:noFill/>
            </a:ln>
            <a:effectLst/>
          </c:spPr>
          <c:invertIfNegative val="0"/>
          <c:dLbls>
            <c:dLbl>
              <c:idx val="0"/>
              <c:tx>
                <c:rich>
                  <a:bodyPr/>
                  <a:lstStyle/>
                  <a:p>
                    <a:fld id="{177B5C4A-D4E9-4728-9918-0F8669DBB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neu'!$C$29</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5FD5-4069-BE12-72387967C8AC}"/>
            </c:ext>
          </c:extLst>
        </c:ser>
        <c:ser>
          <c:idx val="1"/>
          <c:order val="1"/>
          <c:tx>
            <c:v>noch zu absolvieren</c:v>
          </c:tx>
          <c:spPr>
            <a:solidFill>
              <a:schemeClr val="accent2"/>
            </a:solidFill>
            <a:ln>
              <a:noFill/>
            </a:ln>
            <a:effectLst/>
          </c:spPr>
          <c:invertIfNegative val="0"/>
          <c:dLbls>
            <c:dLbl>
              <c:idx val="0"/>
              <c:tx>
                <c:rich>
                  <a:bodyPr/>
                  <a:lstStyle/>
                  <a:p>
                    <a:fld id="{6EC21BB3-9923-449D-9ACB-5FA47D05A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neu'!$F$29</c:f>
              <c:numCache>
                <c:formatCode>General</c:formatCode>
                <c:ptCount val="1"/>
                <c:pt idx="0">
                  <c:v>76</c:v>
                </c:pt>
              </c:numCache>
            </c:numRef>
          </c:val>
          <c:extLst>
            <c:ext xmlns:c16="http://schemas.microsoft.com/office/drawing/2014/chart" uri="{C3380CC4-5D6E-409C-BE32-E72D297353CC}">
              <c16:uniqueId val="{00000003-5FD5-4069-BE12-72387967C8AC}"/>
            </c:ext>
          </c:extLst>
        </c:ser>
        <c:dLbls>
          <c:showLegendKey val="0"/>
          <c:showVal val="0"/>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8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2225"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Masterstudium (neu)</a:t>
            </a:r>
            <a:endParaRPr lang="de-AT" sz="1100">
              <a:effectLst/>
            </a:endParaRPr>
          </a:p>
        </c:rich>
      </c:tx>
      <c:overlay val="0"/>
      <c:spPr>
        <a:noFill/>
        <a:ln>
          <a:noFill/>
        </a:ln>
        <a:effectLst/>
      </c:spPr>
      <c:txPr>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Anerkennbar</c:v>
          </c:tx>
          <c:spPr>
            <a:solidFill>
              <a:schemeClr val="accent1"/>
            </a:solidFill>
            <a:ln>
              <a:noFill/>
            </a:ln>
            <a:effectLst/>
          </c:spPr>
          <c:invertIfNegative val="0"/>
          <c:dLbls>
            <c:dLbl>
              <c:idx val="0"/>
              <c:tx>
                <c:rich>
                  <a:bodyPr/>
                  <a:lstStyle/>
                  <a:p>
                    <a:fld id="{DE7B338C-0843-4476-A32D-653DCC510B3A}"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neu'!$C$45</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3019-4F1C-B5EC-35F6780CC2E2}"/>
            </c:ext>
          </c:extLst>
        </c:ser>
        <c:ser>
          <c:idx val="1"/>
          <c:order val="1"/>
          <c:tx>
            <c:v>noch zu absolvieren</c:v>
          </c:tx>
          <c:spPr>
            <a:solidFill>
              <a:schemeClr val="accent2"/>
            </a:solidFill>
            <a:ln>
              <a:noFill/>
            </a:ln>
            <a:effectLst/>
          </c:spPr>
          <c:invertIfNegative val="0"/>
          <c:dLbls>
            <c:dLbl>
              <c:idx val="0"/>
              <c:tx>
                <c:rich>
                  <a:bodyPr/>
                  <a:lstStyle/>
                  <a:p>
                    <a:fld id="{D15AA6E3-FB3E-433F-8613-E79E5E536DE3}"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neu'!$F$45</c:f>
              <c:numCache>
                <c:formatCode>General</c:formatCode>
                <c:ptCount val="1"/>
                <c:pt idx="0">
                  <c:v>32</c:v>
                </c:pt>
              </c:numCache>
            </c:numRef>
          </c:val>
          <c:extLst>
            <c:ext xmlns:c16="http://schemas.microsoft.com/office/drawing/2014/chart" uri="{C3380CC4-5D6E-409C-BE32-E72D297353CC}">
              <c16:uniqueId val="{00000003-3019-4F1C-B5EC-35F6780CC2E2}"/>
            </c:ext>
          </c:extLst>
        </c:ser>
        <c:dLbls>
          <c:dLblPos val="outEnd"/>
          <c:showLegendKey val="0"/>
          <c:showVal val="1"/>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3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9050"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C$3" lockText="1"/>
</file>

<file path=xl/ctrlProps/ctrlProp10.xml><?xml version="1.0" encoding="utf-8"?>
<formControlPr xmlns="http://schemas.microsoft.com/office/spreadsheetml/2009/9/main" objectType="CheckBox" fmlaLink="$C$12" lockText="1"/>
</file>

<file path=xl/ctrlProps/ctrlProp11.xml><?xml version="1.0" encoding="utf-8"?>
<formControlPr xmlns="http://schemas.microsoft.com/office/spreadsheetml/2009/9/main" objectType="CheckBox" fmlaLink="$C$13" lockText="1"/>
</file>

<file path=xl/ctrlProps/ctrlProp12.xml><?xml version="1.0" encoding="utf-8"?>
<formControlPr xmlns="http://schemas.microsoft.com/office/spreadsheetml/2009/9/main" objectType="CheckBox" fmlaLink="$C$14" lockText="1"/>
</file>

<file path=xl/ctrlProps/ctrlProp13.xml><?xml version="1.0" encoding="utf-8"?>
<formControlPr xmlns="http://schemas.microsoft.com/office/spreadsheetml/2009/9/main" objectType="CheckBox" fmlaLink="$C$15" lockText="1"/>
</file>

<file path=xl/ctrlProps/ctrlProp14.xml><?xml version="1.0" encoding="utf-8"?>
<formControlPr xmlns="http://schemas.microsoft.com/office/spreadsheetml/2009/9/main" objectType="CheckBox" fmlaLink="$C$16" lockText="1"/>
</file>

<file path=xl/ctrlProps/ctrlProp15.xml><?xml version="1.0" encoding="utf-8"?>
<formControlPr xmlns="http://schemas.microsoft.com/office/spreadsheetml/2009/9/main" objectType="CheckBox" fmlaLink="$C$17" lockText="1"/>
</file>

<file path=xl/ctrlProps/ctrlProp16.xml><?xml version="1.0" encoding="utf-8"?>
<formControlPr xmlns="http://schemas.microsoft.com/office/spreadsheetml/2009/9/main" objectType="CheckBox" fmlaLink="$C$18" lockText="1"/>
</file>

<file path=xl/ctrlProps/ctrlProp17.xml><?xml version="1.0" encoding="utf-8"?>
<formControlPr xmlns="http://schemas.microsoft.com/office/spreadsheetml/2009/9/main" objectType="CheckBox" fmlaLink="$C$19" lockText="1"/>
</file>

<file path=xl/ctrlProps/ctrlProp18.xml><?xml version="1.0" encoding="utf-8"?>
<formControlPr xmlns="http://schemas.microsoft.com/office/spreadsheetml/2009/9/main" objectType="CheckBox" fmlaLink="$C$21" lockText="1"/>
</file>

<file path=xl/ctrlProps/ctrlProp19.xml><?xml version="1.0" encoding="utf-8"?>
<formControlPr xmlns="http://schemas.microsoft.com/office/spreadsheetml/2009/9/main" objectType="CheckBox" fmlaLink="$C$22" lockText="1"/>
</file>

<file path=xl/ctrlProps/ctrlProp2.xml><?xml version="1.0" encoding="utf-8"?>
<formControlPr xmlns="http://schemas.microsoft.com/office/spreadsheetml/2009/9/main" objectType="CheckBox" fmlaLink="$C$4" lockText="1"/>
</file>

<file path=xl/ctrlProps/ctrlProp20.xml><?xml version="1.0" encoding="utf-8"?>
<formControlPr xmlns="http://schemas.microsoft.com/office/spreadsheetml/2009/9/main" objectType="CheckBox" fmlaLink="$C$23" lockText="1"/>
</file>

<file path=xl/ctrlProps/ctrlProp21.xml><?xml version="1.0" encoding="utf-8"?>
<formControlPr xmlns="http://schemas.microsoft.com/office/spreadsheetml/2009/9/main" objectType="CheckBox" fmlaLink="$C$24" lockText="1"/>
</file>

<file path=xl/ctrlProps/ctrlProp22.xml><?xml version="1.0" encoding="utf-8"?>
<formControlPr xmlns="http://schemas.microsoft.com/office/spreadsheetml/2009/9/main" objectType="CheckBox" fmlaLink="$C$25" lockText="1"/>
</file>

<file path=xl/ctrlProps/ctrlProp23.xml><?xml version="1.0" encoding="utf-8"?>
<formControlPr xmlns="http://schemas.microsoft.com/office/spreadsheetml/2009/9/main" objectType="CheckBox" fmlaLink="$C$26" lockText="1"/>
</file>

<file path=xl/ctrlProps/ctrlProp24.xml><?xml version="1.0" encoding="utf-8"?>
<formControlPr xmlns="http://schemas.microsoft.com/office/spreadsheetml/2009/9/main" objectType="CheckBox" fmlaLink="$C$27" lockText="1"/>
</file>

<file path=xl/ctrlProps/ctrlProp25.xml><?xml version="1.0" encoding="utf-8"?>
<formControlPr xmlns="http://schemas.microsoft.com/office/spreadsheetml/2009/9/main" objectType="CheckBox" fmlaLink="$C$28" lockText="1"/>
</file>

<file path=xl/ctrlProps/ctrlProp26.xml><?xml version="1.0" encoding="utf-8"?>
<formControlPr xmlns="http://schemas.microsoft.com/office/spreadsheetml/2009/9/main" objectType="CheckBox" fmlaLink="$C$29" lockText="1"/>
</file>

<file path=xl/ctrlProps/ctrlProp27.xml><?xml version="1.0" encoding="utf-8"?>
<formControlPr xmlns="http://schemas.microsoft.com/office/spreadsheetml/2009/9/main" objectType="CheckBox" fmlaLink="$C$20" lockText="1"/>
</file>

<file path=xl/ctrlProps/ctrlProp3.xml><?xml version="1.0" encoding="utf-8"?>
<formControlPr xmlns="http://schemas.microsoft.com/office/spreadsheetml/2009/9/main" objectType="CheckBox" fmlaLink="$C$5" lockText="1"/>
</file>

<file path=xl/ctrlProps/ctrlProp4.xml><?xml version="1.0" encoding="utf-8"?>
<formControlPr xmlns="http://schemas.microsoft.com/office/spreadsheetml/2009/9/main" objectType="CheckBox" fmlaLink="$C$6" lockText="1"/>
</file>

<file path=xl/ctrlProps/ctrlProp5.xml><?xml version="1.0" encoding="utf-8"?>
<formControlPr xmlns="http://schemas.microsoft.com/office/spreadsheetml/2009/9/main" objectType="CheckBox" fmlaLink="$C$7" lockText="1"/>
</file>

<file path=xl/ctrlProps/ctrlProp6.xml><?xml version="1.0" encoding="utf-8"?>
<formControlPr xmlns="http://schemas.microsoft.com/office/spreadsheetml/2009/9/main" objectType="CheckBox" fmlaLink="$C$8" lockText="1"/>
</file>

<file path=xl/ctrlProps/ctrlProp7.xml><?xml version="1.0" encoding="utf-8"?>
<formControlPr xmlns="http://schemas.microsoft.com/office/spreadsheetml/2009/9/main" objectType="CheckBox" fmlaLink="$C$9" lockText="1"/>
</file>

<file path=xl/ctrlProps/ctrlProp8.xml><?xml version="1.0" encoding="utf-8"?>
<formControlPr xmlns="http://schemas.microsoft.com/office/spreadsheetml/2009/9/main" objectType="CheckBox" fmlaLink="$C$10" lockText="1"/>
</file>

<file path=xl/ctrlProps/ctrlProp9.xml><?xml version="1.0" encoding="utf-8"?>
<formControlPr xmlns="http://schemas.microsoft.com/office/spreadsheetml/2009/9/main" objectType="CheckBox" fmlaLink="$C$11" lockText="1"/>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66675</xdr:colOff>
          <xdr:row>1</xdr:row>
          <xdr:rowOff>142875</xdr:rowOff>
        </xdr:from>
        <xdr:to>
          <xdr:col>4</xdr:col>
          <xdr:colOff>152400</xdr:colOff>
          <xdr:row>3</xdr:row>
          <xdr:rowOff>57150</xdr:rowOff>
        </xdr:to>
        <xdr:sp macro="" textlink="">
          <xdr:nvSpPr>
            <xdr:cNvPr id="2049" name="Absolviert" descr="Absolviert"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xdr:row>
          <xdr:rowOff>133350</xdr:rowOff>
        </xdr:from>
        <xdr:to>
          <xdr:col>4</xdr:col>
          <xdr:colOff>152400</xdr:colOff>
          <xdr:row>4</xdr:row>
          <xdr:rowOff>47625</xdr:rowOff>
        </xdr:to>
        <xdr:sp macro="" textlink="">
          <xdr:nvSpPr>
            <xdr:cNvPr id="2050" name="Absolviert" descr="Absolviert"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xdr:row>
          <xdr:rowOff>123825</xdr:rowOff>
        </xdr:from>
        <xdr:to>
          <xdr:col>4</xdr:col>
          <xdr:colOff>152400</xdr:colOff>
          <xdr:row>5</xdr:row>
          <xdr:rowOff>38100</xdr:rowOff>
        </xdr:to>
        <xdr:sp macro="" textlink="">
          <xdr:nvSpPr>
            <xdr:cNvPr id="2051" name="Absolviert" descr="Absolviert"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xdr:row>
          <xdr:rowOff>133350</xdr:rowOff>
        </xdr:from>
        <xdr:to>
          <xdr:col>4</xdr:col>
          <xdr:colOff>152400</xdr:colOff>
          <xdr:row>6</xdr:row>
          <xdr:rowOff>57150</xdr:rowOff>
        </xdr:to>
        <xdr:sp macro="" textlink="">
          <xdr:nvSpPr>
            <xdr:cNvPr id="2052" name="Absolviert" descr="Absolviert"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xdr:row>
          <xdr:rowOff>133350</xdr:rowOff>
        </xdr:from>
        <xdr:to>
          <xdr:col>4</xdr:col>
          <xdr:colOff>152400</xdr:colOff>
          <xdr:row>7</xdr:row>
          <xdr:rowOff>57150</xdr:rowOff>
        </xdr:to>
        <xdr:sp macro="" textlink="">
          <xdr:nvSpPr>
            <xdr:cNvPr id="2053" name="Absolviert" descr="Absolviert"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xdr:row>
          <xdr:rowOff>133350</xdr:rowOff>
        </xdr:from>
        <xdr:to>
          <xdr:col>4</xdr:col>
          <xdr:colOff>152400</xdr:colOff>
          <xdr:row>8</xdr:row>
          <xdr:rowOff>57150</xdr:rowOff>
        </xdr:to>
        <xdr:sp macro="" textlink="">
          <xdr:nvSpPr>
            <xdr:cNvPr id="2054" name="Absolviert" descr="Absolviert"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xdr:row>
          <xdr:rowOff>133350</xdr:rowOff>
        </xdr:from>
        <xdr:to>
          <xdr:col>4</xdr:col>
          <xdr:colOff>152400</xdr:colOff>
          <xdr:row>9</xdr:row>
          <xdr:rowOff>57150</xdr:rowOff>
        </xdr:to>
        <xdr:sp macro="" textlink="">
          <xdr:nvSpPr>
            <xdr:cNvPr id="2055" name="Absolviert" descr="Absolviert"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xdr:row>
          <xdr:rowOff>133350</xdr:rowOff>
        </xdr:from>
        <xdr:to>
          <xdr:col>4</xdr:col>
          <xdr:colOff>152400</xdr:colOff>
          <xdr:row>10</xdr:row>
          <xdr:rowOff>57150</xdr:rowOff>
        </xdr:to>
        <xdr:sp macro="" textlink="">
          <xdr:nvSpPr>
            <xdr:cNvPr id="2056" name="Absolviert" descr="Absolviert"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133350</xdr:rowOff>
        </xdr:from>
        <xdr:to>
          <xdr:col>4</xdr:col>
          <xdr:colOff>152400</xdr:colOff>
          <xdr:row>11</xdr:row>
          <xdr:rowOff>57150</xdr:rowOff>
        </xdr:to>
        <xdr:sp macro="" textlink="">
          <xdr:nvSpPr>
            <xdr:cNvPr id="2057" name="Absolviert" descr="Absolviert"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xdr:row>
          <xdr:rowOff>133350</xdr:rowOff>
        </xdr:from>
        <xdr:to>
          <xdr:col>4</xdr:col>
          <xdr:colOff>152400</xdr:colOff>
          <xdr:row>12</xdr:row>
          <xdr:rowOff>57150</xdr:rowOff>
        </xdr:to>
        <xdr:sp macro="" textlink="">
          <xdr:nvSpPr>
            <xdr:cNvPr id="2058" name="Absolviert" descr="Absolviert"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xdr:row>
          <xdr:rowOff>133350</xdr:rowOff>
        </xdr:from>
        <xdr:to>
          <xdr:col>4</xdr:col>
          <xdr:colOff>152400</xdr:colOff>
          <xdr:row>13</xdr:row>
          <xdr:rowOff>57150</xdr:rowOff>
        </xdr:to>
        <xdr:sp macro="" textlink="">
          <xdr:nvSpPr>
            <xdr:cNvPr id="2059" name="Absolviert" descr="Absolviert"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xdr:row>
          <xdr:rowOff>133350</xdr:rowOff>
        </xdr:from>
        <xdr:to>
          <xdr:col>4</xdr:col>
          <xdr:colOff>152400</xdr:colOff>
          <xdr:row>14</xdr:row>
          <xdr:rowOff>57150</xdr:rowOff>
        </xdr:to>
        <xdr:sp macro="" textlink="">
          <xdr:nvSpPr>
            <xdr:cNvPr id="2060" name="Absolviert" descr="Absolviert"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xdr:row>
          <xdr:rowOff>123825</xdr:rowOff>
        </xdr:from>
        <xdr:to>
          <xdr:col>4</xdr:col>
          <xdr:colOff>152400</xdr:colOff>
          <xdr:row>15</xdr:row>
          <xdr:rowOff>47625</xdr:rowOff>
        </xdr:to>
        <xdr:sp macro="" textlink="">
          <xdr:nvSpPr>
            <xdr:cNvPr id="2061" name="Absolviert" descr="Absolviert"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xdr:row>
          <xdr:rowOff>152400</xdr:rowOff>
        </xdr:from>
        <xdr:to>
          <xdr:col>4</xdr:col>
          <xdr:colOff>152400</xdr:colOff>
          <xdr:row>16</xdr:row>
          <xdr:rowOff>57150</xdr:rowOff>
        </xdr:to>
        <xdr:sp macro="" textlink="">
          <xdr:nvSpPr>
            <xdr:cNvPr id="2062" name="Absolviert" descr="Absolviert"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xdr:row>
          <xdr:rowOff>152400</xdr:rowOff>
        </xdr:from>
        <xdr:to>
          <xdr:col>4</xdr:col>
          <xdr:colOff>152400</xdr:colOff>
          <xdr:row>17</xdr:row>
          <xdr:rowOff>57150</xdr:rowOff>
        </xdr:to>
        <xdr:sp macro="" textlink="">
          <xdr:nvSpPr>
            <xdr:cNvPr id="2063" name="Absolviert" descr="Absolviert"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16</xdr:row>
          <xdr:rowOff>133350</xdr:rowOff>
        </xdr:from>
        <xdr:to>
          <xdr:col>4</xdr:col>
          <xdr:colOff>152400</xdr:colOff>
          <xdr:row>18</xdr:row>
          <xdr:rowOff>57150</xdr:rowOff>
        </xdr:to>
        <xdr:sp macro="" textlink="">
          <xdr:nvSpPr>
            <xdr:cNvPr id="2064" name="Absolviert" descr="Absolviert"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xdr:row>
          <xdr:rowOff>133350</xdr:rowOff>
        </xdr:from>
        <xdr:to>
          <xdr:col>4</xdr:col>
          <xdr:colOff>152400</xdr:colOff>
          <xdr:row>19</xdr:row>
          <xdr:rowOff>57150</xdr:rowOff>
        </xdr:to>
        <xdr:sp macro="" textlink="">
          <xdr:nvSpPr>
            <xdr:cNvPr id="2065" name="Absolviert" descr="Absolviert" hidden="1">
              <a:extLst>
                <a:ext uri="{63B3BB69-23CF-44E3-9099-C40C66FF867C}">
                  <a14:compatExt spid="_x0000_s2065"/>
                </a:ext>
                <a:ext uri="{FF2B5EF4-FFF2-40B4-BE49-F238E27FC236}">
                  <a16:creationId xmlns:a16="http://schemas.microsoft.com/office/drawing/2014/main" id="{00000000-0008-0000-00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19</xdr:row>
          <xdr:rowOff>133350</xdr:rowOff>
        </xdr:from>
        <xdr:to>
          <xdr:col>4</xdr:col>
          <xdr:colOff>142875</xdr:colOff>
          <xdr:row>21</xdr:row>
          <xdr:rowOff>47625</xdr:rowOff>
        </xdr:to>
        <xdr:sp macro="" textlink="">
          <xdr:nvSpPr>
            <xdr:cNvPr id="2066" name="Absolviert" descr="Absolviert" hidden="1">
              <a:extLst>
                <a:ext uri="{63B3BB69-23CF-44E3-9099-C40C66FF867C}">
                  <a14:compatExt spid="_x0000_s2066"/>
                </a:ext>
                <a:ext uri="{FF2B5EF4-FFF2-40B4-BE49-F238E27FC236}">
                  <a16:creationId xmlns:a16="http://schemas.microsoft.com/office/drawing/2014/main" id="{00000000-0008-0000-00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20</xdr:row>
          <xdr:rowOff>133350</xdr:rowOff>
        </xdr:from>
        <xdr:to>
          <xdr:col>4</xdr:col>
          <xdr:colOff>142875</xdr:colOff>
          <xdr:row>22</xdr:row>
          <xdr:rowOff>47625</xdr:rowOff>
        </xdr:to>
        <xdr:sp macro="" textlink="">
          <xdr:nvSpPr>
            <xdr:cNvPr id="2067" name="Absolviert" descr="Absolviert"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21</xdr:row>
          <xdr:rowOff>133350</xdr:rowOff>
        </xdr:from>
        <xdr:to>
          <xdr:col>4</xdr:col>
          <xdr:colOff>142875</xdr:colOff>
          <xdr:row>23</xdr:row>
          <xdr:rowOff>47625</xdr:rowOff>
        </xdr:to>
        <xdr:sp macro="" textlink="">
          <xdr:nvSpPr>
            <xdr:cNvPr id="2068" name="Absolviert" descr="Absolviert" hidden="1">
              <a:extLst>
                <a:ext uri="{63B3BB69-23CF-44E3-9099-C40C66FF867C}">
                  <a14:compatExt spid="_x0000_s2068"/>
                </a:ext>
                <a:ext uri="{FF2B5EF4-FFF2-40B4-BE49-F238E27FC236}">
                  <a16:creationId xmlns:a16="http://schemas.microsoft.com/office/drawing/2014/main" id="{00000000-0008-0000-00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22</xdr:row>
          <xdr:rowOff>142875</xdr:rowOff>
        </xdr:from>
        <xdr:to>
          <xdr:col>4</xdr:col>
          <xdr:colOff>142875</xdr:colOff>
          <xdr:row>24</xdr:row>
          <xdr:rowOff>47625</xdr:rowOff>
        </xdr:to>
        <xdr:sp macro="" textlink="">
          <xdr:nvSpPr>
            <xdr:cNvPr id="2069" name="Absolviert" descr="Absolviert" hidden="1">
              <a:extLst>
                <a:ext uri="{63B3BB69-23CF-44E3-9099-C40C66FF867C}">
                  <a14:compatExt spid="_x0000_s2069"/>
                </a:ext>
                <a:ext uri="{FF2B5EF4-FFF2-40B4-BE49-F238E27FC236}">
                  <a16:creationId xmlns:a16="http://schemas.microsoft.com/office/drawing/2014/main" id="{00000000-0008-0000-00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23</xdr:row>
          <xdr:rowOff>133350</xdr:rowOff>
        </xdr:from>
        <xdr:to>
          <xdr:col>4</xdr:col>
          <xdr:colOff>142875</xdr:colOff>
          <xdr:row>25</xdr:row>
          <xdr:rowOff>38100</xdr:rowOff>
        </xdr:to>
        <xdr:sp macro="" textlink="">
          <xdr:nvSpPr>
            <xdr:cNvPr id="2070" name="Absolviert" descr="Absolviert" hidden="1">
              <a:extLst>
                <a:ext uri="{63B3BB69-23CF-44E3-9099-C40C66FF867C}">
                  <a14:compatExt spid="_x0000_s2070"/>
                </a:ext>
                <a:ext uri="{FF2B5EF4-FFF2-40B4-BE49-F238E27FC236}">
                  <a16:creationId xmlns:a16="http://schemas.microsoft.com/office/drawing/2014/main" id="{00000000-0008-0000-00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24</xdr:row>
          <xdr:rowOff>142875</xdr:rowOff>
        </xdr:from>
        <xdr:to>
          <xdr:col>4</xdr:col>
          <xdr:colOff>142875</xdr:colOff>
          <xdr:row>26</xdr:row>
          <xdr:rowOff>57150</xdr:rowOff>
        </xdr:to>
        <xdr:sp macro="" textlink="">
          <xdr:nvSpPr>
            <xdr:cNvPr id="2071" name="Absolviert" descr="Absolviert" hidden="1">
              <a:extLst>
                <a:ext uri="{63B3BB69-23CF-44E3-9099-C40C66FF867C}">
                  <a14:compatExt spid="_x0000_s2071"/>
                </a:ext>
                <a:ext uri="{FF2B5EF4-FFF2-40B4-BE49-F238E27FC236}">
                  <a16:creationId xmlns:a16="http://schemas.microsoft.com/office/drawing/2014/main" id="{00000000-0008-0000-00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25</xdr:row>
          <xdr:rowOff>142875</xdr:rowOff>
        </xdr:from>
        <xdr:to>
          <xdr:col>4</xdr:col>
          <xdr:colOff>142875</xdr:colOff>
          <xdr:row>27</xdr:row>
          <xdr:rowOff>66675</xdr:rowOff>
        </xdr:to>
        <xdr:sp macro="" textlink="">
          <xdr:nvSpPr>
            <xdr:cNvPr id="2072" name="Absolviert" descr="Absolviert"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26</xdr:row>
          <xdr:rowOff>133350</xdr:rowOff>
        </xdr:from>
        <xdr:to>
          <xdr:col>4</xdr:col>
          <xdr:colOff>142875</xdr:colOff>
          <xdr:row>28</xdr:row>
          <xdr:rowOff>57150</xdr:rowOff>
        </xdr:to>
        <xdr:sp macro="" textlink="">
          <xdr:nvSpPr>
            <xdr:cNvPr id="2073" name="Absolviert" descr="Absolviert" hidden="1">
              <a:extLst>
                <a:ext uri="{63B3BB69-23CF-44E3-9099-C40C66FF867C}">
                  <a14:compatExt spid="_x0000_s2073"/>
                </a:ext>
                <a:ext uri="{FF2B5EF4-FFF2-40B4-BE49-F238E27FC236}">
                  <a16:creationId xmlns:a16="http://schemas.microsoft.com/office/drawing/2014/main" id="{00000000-0008-0000-00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27</xdr:row>
          <xdr:rowOff>133350</xdr:rowOff>
        </xdr:from>
        <xdr:to>
          <xdr:col>4</xdr:col>
          <xdr:colOff>142875</xdr:colOff>
          <xdr:row>29</xdr:row>
          <xdr:rowOff>47625</xdr:rowOff>
        </xdr:to>
        <xdr:sp macro="" textlink="">
          <xdr:nvSpPr>
            <xdr:cNvPr id="2074" name="Absolviert" descr="Absolviert" hidden="1">
              <a:extLst>
                <a:ext uri="{63B3BB69-23CF-44E3-9099-C40C66FF867C}">
                  <a14:compatExt spid="_x0000_s2074"/>
                </a:ext>
                <a:ext uri="{FF2B5EF4-FFF2-40B4-BE49-F238E27FC236}">
                  <a16:creationId xmlns:a16="http://schemas.microsoft.com/office/drawing/2014/main" id="{00000000-0008-0000-00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18</xdr:row>
          <xdr:rowOff>133350</xdr:rowOff>
        </xdr:from>
        <xdr:to>
          <xdr:col>4</xdr:col>
          <xdr:colOff>152400</xdr:colOff>
          <xdr:row>20</xdr:row>
          <xdr:rowOff>57150</xdr:rowOff>
        </xdr:to>
        <xdr:sp macro="" textlink="">
          <xdr:nvSpPr>
            <xdr:cNvPr id="2075" name="Absolviert" descr="Absolviert" hidden="1">
              <a:extLst>
                <a:ext uri="{63B3BB69-23CF-44E3-9099-C40C66FF867C}">
                  <a14:compatExt spid="_x0000_s2075"/>
                </a:ext>
                <a:ext uri="{FF2B5EF4-FFF2-40B4-BE49-F238E27FC236}">
                  <a16:creationId xmlns:a16="http://schemas.microsoft.com/office/drawing/2014/main" id="{00000000-0008-0000-00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19049</xdr:colOff>
      <xdr:row>47</xdr:row>
      <xdr:rowOff>190499</xdr:rowOff>
    </xdr:from>
    <xdr:to>
      <xdr:col>1</xdr:col>
      <xdr:colOff>4238624</xdr:colOff>
      <xdr:row>63</xdr:row>
      <xdr:rowOff>22499</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9524</xdr:colOff>
      <xdr:row>48</xdr:row>
      <xdr:rowOff>0</xdr:rowOff>
    </xdr:from>
    <xdr:to>
      <xdr:col>4</xdr:col>
      <xdr:colOff>4343399</xdr:colOff>
      <xdr:row>63</xdr:row>
      <xdr:rowOff>22500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17D00-668A-48CF-BB6E-3FB3CB15A781}">
  <dimension ref="A2:K38"/>
  <sheetViews>
    <sheetView tabSelected="1" workbookViewId="0">
      <selection activeCell="D24" sqref="D24"/>
    </sheetView>
  </sheetViews>
  <sheetFormatPr baseColWidth="10" defaultColWidth="9" defaultRowHeight="15" x14ac:dyDescent="0.25"/>
  <cols>
    <col min="1" max="1" width="9" style="34"/>
    <col min="2" max="2" width="77.7109375" style="34" bestFit="1" customWidth="1"/>
    <col min="3" max="3" width="9" style="34" hidden="1" customWidth="1"/>
    <col min="4" max="4" width="4.7109375" style="34" customWidth="1"/>
    <col min="5" max="5" width="9" style="34"/>
    <col min="6" max="6" width="49.5703125" style="34" bestFit="1" customWidth="1"/>
    <col min="7" max="16384" width="9" style="34"/>
  </cols>
  <sheetData>
    <row r="2" spans="2:7" ht="15.75" thickBot="1" x14ac:dyDescent="0.3"/>
    <row r="3" spans="2:7" x14ac:dyDescent="0.25">
      <c r="B3" s="78" t="s">
        <v>23</v>
      </c>
      <c r="C3" s="35" t="b">
        <v>0</v>
      </c>
      <c r="D3" s="38"/>
      <c r="F3" s="94" t="s">
        <v>11</v>
      </c>
      <c r="G3" s="95"/>
    </row>
    <row r="4" spans="2:7" ht="15.75" thickBot="1" x14ac:dyDescent="0.3">
      <c r="B4" s="77" t="s">
        <v>24</v>
      </c>
      <c r="C4" s="36" t="b">
        <v>0</v>
      </c>
      <c r="D4" s="39"/>
      <c r="F4" s="96"/>
      <c r="G4" s="97"/>
    </row>
    <row r="5" spans="2:7" ht="14.25" customHeight="1" x14ac:dyDescent="0.25">
      <c r="B5" s="77" t="s">
        <v>25</v>
      </c>
      <c r="C5" s="36" t="b">
        <v>0</v>
      </c>
      <c r="D5" s="39"/>
      <c r="F5" s="100" t="s">
        <v>22</v>
      </c>
      <c r="G5" s="101"/>
    </row>
    <row r="6" spans="2:7" x14ac:dyDescent="0.25">
      <c r="B6" s="77" t="s">
        <v>26</v>
      </c>
      <c r="C6" s="36" t="b">
        <v>0</v>
      </c>
      <c r="D6" s="39"/>
      <c r="F6" s="102"/>
      <c r="G6" s="103"/>
    </row>
    <row r="7" spans="2:7" x14ac:dyDescent="0.25">
      <c r="B7" s="77" t="s">
        <v>27</v>
      </c>
      <c r="C7" s="36" t="b">
        <v>0</v>
      </c>
      <c r="D7" s="39"/>
      <c r="F7" s="102"/>
      <c r="G7" s="103"/>
    </row>
    <row r="8" spans="2:7" x14ac:dyDescent="0.25">
      <c r="B8" s="77" t="s">
        <v>28</v>
      </c>
      <c r="C8" s="36" t="b">
        <v>0</v>
      </c>
      <c r="D8" s="39"/>
      <c r="F8" s="102"/>
      <c r="G8" s="103"/>
    </row>
    <row r="9" spans="2:7" x14ac:dyDescent="0.25">
      <c r="B9" s="77" t="s">
        <v>29</v>
      </c>
      <c r="C9" s="36" t="b">
        <v>0</v>
      </c>
      <c r="D9" s="39"/>
      <c r="F9" s="102"/>
      <c r="G9" s="103"/>
    </row>
    <row r="10" spans="2:7" x14ac:dyDescent="0.25">
      <c r="B10" s="77" t="s">
        <v>82</v>
      </c>
      <c r="C10" s="36" t="b">
        <v>0</v>
      </c>
      <c r="D10" s="39"/>
      <c r="F10" s="102"/>
      <c r="G10" s="103"/>
    </row>
    <row r="11" spans="2:7" x14ac:dyDescent="0.25">
      <c r="B11" s="77" t="s">
        <v>30</v>
      </c>
      <c r="C11" s="36" t="b">
        <v>0</v>
      </c>
      <c r="D11" s="39"/>
      <c r="F11" s="102"/>
      <c r="G11" s="103"/>
    </row>
    <row r="12" spans="2:7" x14ac:dyDescent="0.25">
      <c r="B12" s="77" t="s">
        <v>31</v>
      </c>
      <c r="C12" s="36" t="b">
        <v>0</v>
      </c>
      <c r="D12" s="39"/>
      <c r="F12" s="102"/>
      <c r="G12" s="103"/>
    </row>
    <row r="13" spans="2:7" x14ac:dyDescent="0.25">
      <c r="B13" s="77" t="s">
        <v>32</v>
      </c>
      <c r="C13" s="36" t="b">
        <v>0</v>
      </c>
      <c r="D13" s="39"/>
      <c r="F13" s="102"/>
      <c r="G13" s="103"/>
    </row>
    <row r="14" spans="2:7" x14ac:dyDescent="0.25">
      <c r="B14" s="77" t="s">
        <v>83</v>
      </c>
      <c r="C14" s="36" t="b">
        <v>0</v>
      </c>
      <c r="D14" s="39"/>
      <c r="F14" s="102"/>
      <c r="G14" s="103"/>
    </row>
    <row r="15" spans="2:7" x14ac:dyDescent="0.25">
      <c r="B15" s="77" t="s">
        <v>33</v>
      </c>
      <c r="C15" s="36" t="b">
        <v>0</v>
      </c>
      <c r="D15" s="39"/>
      <c r="F15" s="102"/>
      <c r="G15" s="103"/>
    </row>
    <row r="16" spans="2:7" ht="15.75" customHeight="1" x14ac:dyDescent="0.25">
      <c r="B16" s="77" t="s">
        <v>34</v>
      </c>
      <c r="C16" s="37" t="b">
        <v>0</v>
      </c>
      <c r="D16" s="40"/>
      <c r="F16" s="102"/>
      <c r="G16" s="103"/>
    </row>
    <row r="17" spans="1:11" x14ac:dyDescent="0.25">
      <c r="B17" s="77" t="s">
        <v>35</v>
      </c>
      <c r="C17" s="36" t="b">
        <v>0</v>
      </c>
      <c r="D17" s="39"/>
      <c r="F17" s="102"/>
      <c r="G17" s="103"/>
    </row>
    <row r="18" spans="1:11" x14ac:dyDescent="0.25">
      <c r="B18" s="77" t="s">
        <v>36</v>
      </c>
      <c r="C18" s="36" t="b">
        <v>0</v>
      </c>
      <c r="D18" s="39"/>
      <c r="F18" s="102"/>
      <c r="G18" s="103"/>
    </row>
    <row r="19" spans="1:11" x14ac:dyDescent="0.25">
      <c r="B19" s="77" t="s">
        <v>51</v>
      </c>
      <c r="C19" s="36" t="b">
        <v>0</v>
      </c>
      <c r="D19" s="39"/>
      <c r="F19" s="102"/>
      <c r="G19" s="103"/>
    </row>
    <row r="20" spans="1:11" x14ac:dyDescent="0.25">
      <c r="B20" s="77" t="s">
        <v>37</v>
      </c>
      <c r="C20" s="36" t="b">
        <v>0</v>
      </c>
      <c r="D20" s="39"/>
      <c r="F20" s="102"/>
      <c r="G20" s="103"/>
    </row>
    <row r="21" spans="1:11" ht="15.75" thickBot="1" x14ac:dyDescent="0.3">
      <c r="B21" s="77" t="s">
        <v>46</v>
      </c>
      <c r="C21" s="36" t="b">
        <v>0</v>
      </c>
      <c r="D21" s="39"/>
      <c r="F21" s="104"/>
      <c r="G21" s="105"/>
    </row>
    <row r="22" spans="1:11" x14ac:dyDescent="0.25">
      <c r="B22" s="77" t="s">
        <v>38</v>
      </c>
      <c r="C22" s="36" t="b">
        <v>0</v>
      </c>
      <c r="D22" s="39"/>
    </row>
    <row r="23" spans="1:11" x14ac:dyDescent="0.25">
      <c r="B23" s="79" t="s">
        <v>39</v>
      </c>
      <c r="C23" s="36" t="b">
        <v>0</v>
      </c>
      <c r="D23" s="39"/>
      <c r="F23" s="98" t="s">
        <v>95</v>
      </c>
      <c r="G23" s="98"/>
    </row>
    <row r="24" spans="1:11" x14ac:dyDescent="0.25">
      <c r="B24" s="77" t="s">
        <v>40</v>
      </c>
      <c r="C24" s="36" t="b">
        <v>0</v>
      </c>
      <c r="D24" s="39"/>
      <c r="F24" s="98"/>
      <c r="G24" s="98"/>
    </row>
    <row r="25" spans="1:11" x14ac:dyDescent="0.25">
      <c r="B25" s="77" t="s">
        <v>41</v>
      </c>
      <c r="C25" s="36" t="b">
        <v>0</v>
      </c>
      <c r="D25" s="39"/>
      <c r="K25" s="93"/>
    </row>
    <row r="26" spans="1:11" x14ac:dyDescent="0.25">
      <c r="B26" s="77" t="s">
        <v>42</v>
      </c>
      <c r="C26" s="36" t="b">
        <v>0</v>
      </c>
      <c r="D26" s="39"/>
    </row>
    <row r="27" spans="1:11" x14ac:dyDescent="0.25">
      <c r="B27" s="77" t="s">
        <v>43</v>
      </c>
      <c r="C27" s="36" t="b">
        <v>0</v>
      </c>
      <c r="D27" s="39"/>
    </row>
    <row r="28" spans="1:11" x14ac:dyDescent="0.25">
      <c r="B28" s="77" t="s">
        <v>44</v>
      </c>
      <c r="C28" s="36" t="b">
        <v>0</v>
      </c>
      <c r="D28" s="39"/>
    </row>
    <row r="29" spans="1:11" ht="15.75" thickBot="1" x14ac:dyDescent="0.3">
      <c r="B29" s="81" t="s">
        <v>45</v>
      </c>
      <c r="C29" s="82" t="b">
        <v>0</v>
      </c>
      <c r="D29" s="83"/>
    </row>
    <row r="31" spans="1:11" ht="18.75" customHeight="1" x14ac:dyDescent="0.35">
      <c r="A31" s="99"/>
      <c r="B31" s="99"/>
      <c r="C31" s="99"/>
      <c r="D31" s="99"/>
    </row>
    <row r="33" spans="2:3" ht="15.75" thickBot="1" x14ac:dyDescent="0.3"/>
    <row r="34" spans="2:3" x14ac:dyDescent="0.25">
      <c r="B34" s="71" t="s">
        <v>12</v>
      </c>
      <c r="C34"/>
    </row>
    <row r="35" spans="2:3" x14ac:dyDescent="0.25">
      <c r="B35" s="80" t="s">
        <v>47</v>
      </c>
      <c r="C35"/>
    </row>
    <row r="36" spans="2:3" x14ac:dyDescent="0.25">
      <c r="B36" s="80" t="s">
        <v>48</v>
      </c>
      <c r="C36"/>
    </row>
    <row r="37" spans="2:3" x14ac:dyDescent="0.25">
      <c r="B37" s="80" t="s">
        <v>49</v>
      </c>
      <c r="C37"/>
    </row>
    <row r="38" spans="2:3" ht="15.75" thickBot="1" x14ac:dyDescent="0.3">
      <c r="B38" s="73" t="s">
        <v>50</v>
      </c>
      <c r="C38"/>
    </row>
  </sheetData>
  <sheetProtection algorithmName="SHA-512" hashValue="/TKvifL2MsjG9LlmSTMo6RsAjfUWSRC1p7/DvHZ/iapPjFyJR1fCL83SkF1MzNYEAlNN+eKDoBdUMvXqsSIo4w==" saltValue="JxalmtTdofNbi4lStJH8Fg==" spinCount="100000" sheet="1" selectLockedCells="1"/>
  <mergeCells count="5">
    <mergeCell ref="F3:G4"/>
    <mergeCell ref="F24:G24"/>
    <mergeCell ref="A31:D31"/>
    <mergeCell ref="F5:G21"/>
    <mergeCell ref="F23:G23"/>
  </mergeCells>
  <pageMargins left="0.7" right="0.7" top="0.75" bottom="0.75" header="0.3" footer="0.3"/>
  <pageSetup paperSize="9" orientation="portrait"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Absolviert">
              <controlPr defaultSize="0" autoFill="0" autoLine="0" autoPict="0" altText="Absolviert">
                <anchor moveWithCells="1">
                  <from>
                    <xdr:col>3</xdr:col>
                    <xdr:colOff>66675</xdr:colOff>
                    <xdr:row>1</xdr:row>
                    <xdr:rowOff>142875</xdr:rowOff>
                  </from>
                  <to>
                    <xdr:col>4</xdr:col>
                    <xdr:colOff>152400</xdr:colOff>
                    <xdr:row>3</xdr:row>
                    <xdr:rowOff>57150</xdr:rowOff>
                  </to>
                </anchor>
              </controlPr>
            </control>
          </mc:Choice>
        </mc:AlternateContent>
        <mc:AlternateContent xmlns:mc="http://schemas.openxmlformats.org/markup-compatibility/2006">
          <mc:Choice Requires="x14">
            <control shapeId="2050" r:id="rId5" name="Check Box 2">
              <controlPr defaultSize="0" autoFill="0" autoLine="0" autoPict="0" altText="Absolviert">
                <anchor moveWithCells="1">
                  <from>
                    <xdr:col>3</xdr:col>
                    <xdr:colOff>66675</xdr:colOff>
                    <xdr:row>2</xdr:row>
                    <xdr:rowOff>133350</xdr:rowOff>
                  </from>
                  <to>
                    <xdr:col>4</xdr:col>
                    <xdr:colOff>152400</xdr:colOff>
                    <xdr:row>4</xdr:row>
                    <xdr:rowOff>47625</xdr:rowOff>
                  </to>
                </anchor>
              </controlPr>
            </control>
          </mc:Choice>
        </mc:AlternateContent>
        <mc:AlternateContent xmlns:mc="http://schemas.openxmlformats.org/markup-compatibility/2006">
          <mc:Choice Requires="x14">
            <control shapeId="2051" r:id="rId6" name="Check Box 3">
              <controlPr defaultSize="0" autoFill="0" autoLine="0" autoPict="0" altText="Absolviert">
                <anchor moveWithCells="1">
                  <from>
                    <xdr:col>3</xdr:col>
                    <xdr:colOff>66675</xdr:colOff>
                    <xdr:row>3</xdr:row>
                    <xdr:rowOff>123825</xdr:rowOff>
                  </from>
                  <to>
                    <xdr:col>4</xdr:col>
                    <xdr:colOff>152400</xdr:colOff>
                    <xdr:row>5</xdr:row>
                    <xdr:rowOff>38100</xdr:rowOff>
                  </to>
                </anchor>
              </controlPr>
            </control>
          </mc:Choice>
        </mc:AlternateContent>
        <mc:AlternateContent xmlns:mc="http://schemas.openxmlformats.org/markup-compatibility/2006">
          <mc:Choice Requires="x14">
            <control shapeId="2052" r:id="rId7" name="Check Box 4">
              <controlPr defaultSize="0" autoFill="0" autoLine="0" autoPict="0" altText="Absolviert">
                <anchor moveWithCells="1">
                  <from>
                    <xdr:col>3</xdr:col>
                    <xdr:colOff>66675</xdr:colOff>
                    <xdr:row>4</xdr:row>
                    <xdr:rowOff>133350</xdr:rowOff>
                  </from>
                  <to>
                    <xdr:col>4</xdr:col>
                    <xdr:colOff>152400</xdr:colOff>
                    <xdr:row>6</xdr:row>
                    <xdr:rowOff>57150</xdr:rowOff>
                  </to>
                </anchor>
              </controlPr>
            </control>
          </mc:Choice>
        </mc:AlternateContent>
        <mc:AlternateContent xmlns:mc="http://schemas.openxmlformats.org/markup-compatibility/2006">
          <mc:Choice Requires="x14">
            <control shapeId="2053" r:id="rId8" name="Check Box 5">
              <controlPr defaultSize="0" autoFill="0" autoLine="0" autoPict="0" altText="Absolviert">
                <anchor moveWithCells="1">
                  <from>
                    <xdr:col>3</xdr:col>
                    <xdr:colOff>66675</xdr:colOff>
                    <xdr:row>5</xdr:row>
                    <xdr:rowOff>133350</xdr:rowOff>
                  </from>
                  <to>
                    <xdr:col>4</xdr:col>
                    <xdr:colOff>152400</xdr:colOff>
                    <xdr:row>7</xdr:row>
                    <xdr:rowOff>57150</xdr:rowOff>
                  </to>
                </anchor>
              </controlPr>
            </control>
          </mc:Choice>
        </mc:AlternateContent>
        <mc:AlternateContent xmlns:mc="http://schemas.openxmlformats.org/markup-compatibility/2006">
          <mc:Choice Requires="x14">
            <control shapeId="2054" r:id="rId9" name="Check Box 6">
              <controlPr defaultSize="0" autoFill="0" autoLine="0" autoPict="0" altText="Absolviert">
                <anchor moveWithCells="1">
                  <from>
                    <xdr:col>3</xdr:col>
                    <xdr:colOff>66675</xdr:colOff>
                    <xdr:row>6</xdr:row>
                    <xdr:rowOff>133350</xdr:rowOff>
                  </from>
                  <to>
                    <xdr:col>4</xdr:col>
                    <xdr:colOff>152400</xdr:colOff>
                    <xdr:row>8</xdr:row>
                    <xdr:rowOff>57150</xdr:rowOff>
                  </to>
                </anchor>
              </controlPr>
            </control>
          </mc:Choice>
        </mc:AlternateContent>
        <mc:AlternateContent xmlns:mc="http://schemas.openxmlformats.org/markup-compatibility/2006">
          <mc:Choice Requires="x14">
            <control shapeId="2055" r:id="rId10" name="Check Box 7">
              <controlPr defaultSize="0" autoFill="0" autoLine="0" autoPict="0" altText="Absolviert">
                <anchor moveWithCells="1">
                  <from>
                    <xdr:col>3</xdr:col>
                    <xdr:colOff>66675</xdr:colOff>
                    <xdr:row>7</xdr:row>
                    <xdr:rowOff>133350</xdr:rowOff>
                  </from>
                  <to>
                    <xdr:col>4</xdr:col>
                    <xdr:colOff>152400</xdr:colOff>
                    <xdr:row>9</xdr:row>
                    <xdr:rowOff>57150</xdr:rowOff>
                  </to>
                </anchor>
              </controlPr>
            </control>
          </mc:Choice>
        </mc:AlternateContent>
        <mc:AlternateContent xmlns:mc="http://schemas.openxmlformats.org/markup-compatibility/2006">
          <mc:Choice Requires="x14">
            <control shapeId="2056" r:id="rId11" name="Check Box 8">
              <controlPr defaultSize="0" autoFill="0" autoLine="0" autoPict="0" altText="Absolviert">
                <anchor moveWithCells="1">
                  <from>
                    <xdr:col>3</xdr:col>
                    <xdr:colOff>66675</xdr:colOff>
                    <xdr:row>8</xdr:row>
                    <xdr:rowOff>133350</xdr:rowOff>
                  </from>
                  <to>
                    <xdr:col>4</xdr:col>
                    <xdr:colOff>152400</xdr:colOff>
                    <xdr:row>10</xdr:row>
                    <xdr:rowOff>57150</xdr:rowOff>
                  </to>
                </anchor>
              </controlPr>
            </control>
          </mc:Choice>
        </mc:AlternateContent>
        <mc:AlternateContent xmlns:mc="http://schemas.openxmlformats.org/markup-compatibility/2006">
          <mc:Choice Requires="x14">
            <control shapeId="2057" r:id="rId12" name="Check Box 9">
              <controlPr defaultSize="0" autoFill="0" autoLine="0" autoPict="0" altText="Absolviert">
                <anchor moveWithCells="1">
                  <from>
                    <xdr:col>3</xdr:col>
                    <xdr:colOff>66675</xdr:colOff>
                    <xdr:row>9</xdr:row>
                    <xdr:rowOff>133350</xdr:rowOff>
                  </from>
                  <to>
                    <xdr:col>4</xdr:col>
                    <xdr:colOff>152400</xdr:colOff>
                    <xdr:row>11</xdr:row>
                    <xdr:rowOff>57150</xdr:rowOff>
                  </to>
                </anchor>
              </controlPr>
            </control>
          </mc:Choice>
        </mc:AlternateContent>
        <mc:AlternateContent xmlns:mc="http://schemas.openxmlformats.org/markup-compatibility/2006">
          <mc:Choice Requires="x14">
            <control shapeId="2058" r:id="rId13" name="Check Box 10">
              <controlPr defaultSize="0" autoFill="0" autoLine="0" autoPict="0" altText="Absolviert">
                <anchor moveWithCells="1">
                  <from>
                    <xdr:col>3</xdr:col>
                    <xdr:colOff>66675</xdr:colOff>
                    <xdr:row>10</xdr:row>
                    <xdr:rowOff>133350</xdr:rowOff>
                  </from>
                  <to>
                    <xdr:col>4</xdr:col>
                    <xdr:colOff>152400</xdr:colOff>
                    <xdr:row>12</xdr:row>
                    <xdr:rowOff>57150</xdr:rowOff>
                  </to>
                </anchor>
              </controlPr>
            </control>
          </mc:Choice>
        </mc:AlternateContent>
        <mc:AlternateContent xmlns:mc="http://schemas.openxmlformats.org/markup-compatibility/2006">
          <mc:Choice Requires="x14">
            <control shapeId="2059" r:id="rId14" name="Check Box 11">
              <controlPr defaultSize="0" autoFill="0" autoLine="0" autoPict="0" altText="Absolviert">
                <anchor moveWithCells="1">
                  <from>
                    <xdr:col>3</xdr:col>
                    <xdr:colOff>66675</xdr:colOff>
                    <xdr:row>11</xdr:row>
                    <xdr:rowOff>133350</xdr:rowOff>
                  </from>
                  <to>
                    <xdr:col>4</xdr:col>
                    <xdr:colOff>152400</xdr:colOff>
                    <xdr:row>13</xdr:row>
                    <xdr:rowOff>57150</xdr:rowOff>
                  </to>
                </anchor>
              </controlPr>
            </control>
          </mc:Choice>
        </mc:AlternateContent>
        <mc:AlternateContent xmlns:mc="http://schemas.openxmlformats.org/markup-compatibility/2006">
          <mc:Choice Requires="x14">
            <control shapeId="2060" r:id="rId15" name="Check Box 12">
              <controlPr defaultSize="0" autoFill="0" autoLine="0" autoPict="0" altText="Absolviert">
                <anchor moveWithCells="1">
                  <from>
                    <xdr:col>3</xdr:col>
                    <xdr:colOff>66675</xdr:colOff>
                    <xdr:row>12</xdr:row>
                    <xdr:rowOff>133350</xdr:rowOff>
                  </from>
                  <to>
                    <xdr:col>4</xdr:col>
                    <xdr:colOff>152400</xdr:colOff>
                    <xdr:row>14</xdr:row>
                    <xdr:rowOff>57150</xdr:rowOff>
                  </to>
                </anchor>
              </controlPr>
            </control>
          </mc:Choice>
        </mc:AlternateContent>
        <mc:AlternateContent xmlns:mc="http://schemas.openxmlformats.org/markup-compatibility/2006">
          <mc:Choice Requires="x14">
            <control shapeId="2061" r:id="rId16" name="Check Box 13">
              <controlPr defaultSize="0" autoFill="0" autoLine="0" autoPict="0" altText="Absolviert">
                <anchor moveWithCells="1">
                  <from>
                    <xdr:col>3</xdr:col>
                    <xdr:colOff>66675</xdr:colOff>
                    <xdr:row>13</xdr:row>
                    <xdr:rowOff>123825</xdr:rowOff>
                  </from>
                  <to>
                    <xdr:col>4</xdr:col>
                    <xdr:colOff>152400</xdr:colOff>
                    <xdr:row>15</xdr:row>
                    <xdr:rowOff>47625</xdr:rowOff>
                  </to>
                </anchor>
              </controlPr>
            </control>
          </mc:Choice>
        </mc:AlternateContent>
        <mc:AlternateContent xmlns:mc="http://schemas.openxmlformats.org/markup-compatibility/2006">
          <mc:Choice Requires="x14">
            <control shapeId="2062" r:id="rId17" name="Check Box 14">
              <controlPr defaultSize="0" autoFill="0" autoLine="0" autoPict="0" altText="Absolviert">
                <anchor moveWithCells="1">
                  <from>
                    <xdr:col>3</xdr:col>
                    <xdr:colOff>66675</xdr:colOff>
                    <xdr:row>14</xdr:row>
                    <xdr:rowOff>152400</xdr:rowOff>
                  </from>
                  <to>
                    <xdr:col>4</xdr:col>
                    <xdr:colOff>152400</xdr:colOff>
                    <xdr:row>16</xdr:row>
                    <xdr:rowOff>57150</xdr:rowOff>
                  </to>
                </anchor>
              </controlPr>
            </control>
          </mc:Choice>
        </mc:AlternateContent>
        <mc:AlternateContent xmlns:mc="http://schemas.openxmlformats.org/markup-compatibility/2006">
          <mc:Choice Requires="x14">
            <control shapeId="2063" r:id="rId18" name="Check Box 15">
              <controlPr defaultSize="0" autoFill="0" autoLine="0" autoPict="0" altText="Absolviert">
                <anchor moveWithCells="1">
                  <from>
                    <xdr:col>3</xdr:col>
                    <xdr:colOff>66675</xdr:colOff>
                    <xdr:row>15</xdr:row>
                    <xdr:rowOff>152400</xdr:rowOff>
                  </from>
                  <to>
                    <xdr:col>4</xdr:col>
                    <xdr:colOff>152400</xdr:colOff>
                    <xdr:row>17</xdr:row>
                    <xdr:rowOff>57150</xdr:rowOff>
                  </to>
                </anchor>
              </controlPr>
            </control>
          </mc:Choice>
        </mc:AlternateContent>
        <mc:AlternateContent xmlns:mc="http://schemas.openxmlformats.org/markup-compatibility/2006">
          <mc:Choice Requires="x14">
            <control shapeId="2064" r:id="rId19" name="Check Box 16">
              <controlPr defaultSize="0" autoFill="0" autoLine="0" autoPict="0" altText="Absolviert">
                <anchor moveWithCells="1">
                  <from>
                    <xdr:col>3</xdr:col>
                    <xdr:colOff>66675</xdr:colOff>
                    <xdr:row>16</xdr:row>
                    <xdr:rowOff>133350</xdr:rowOff>
                  </from>
                  <to>
                    <xdr:col>4</xdr:col>
                    <xdr:colOff>152400</xdr:colOff>
                    <xdr:row>18</xdr:row>
                    <xdr:rowOff>57150</xdr:rowOff>
                  </to>
                </anchor>
              </controlPr>
            </control>
          </mc:Choice>
        </mc:AlternateContent>
        <mc:AlternateContent xmlns:mc="http://schemas.openxmlformats.org/markup-compatibility/2006">
          <mc:Choice Requires="x14">
            <control shapeId="2065" r:id="rId20" name="Check Box 17">
              <controlPr defaultSize="0" autoFill="0" autoLine="0" autoPict="0" altText="Absolviert">
                <anchor moveWithCells="1">
                  <from>
                    <xdr:col>3</xdr:col>
                    <xdr:colOff>66675</xdr:colOff>
                    <xdr:row>17</xdr:row>
                    <xdr:rowOff>133350</xdr:rowOff>
                  </from>
                  <to>
                    <xdr:col>4</xdr:col>
                    <xdr:colOff>152400</xdr:colOff>
                    <xdr:row>19</xdr:row>
                    <xdr:rowOff>57150</xdr:rowOff>
                  </to>
                </anchor>
              </controlPr>
            </control>
          </mc:Choice>
        </mc:AlternateContent>
        <mc:AlternateContent xmlns:mc="http://schemas.openxmlformats.org/markup-compatibility/2006">
          <mc:Choice Requires="x14">
            <control shapeId="2066" r:id="rId21" name="Check Box 18">
              <controlPr defaultSize="0" autoFill="0" autoLine="0" autoPict="0" altText="Absolviert">
                <anchor moveWithCells="1">
                  <from>
                    <xdr:col>3</xdr:col>
                    <xdr:colOff>57150</xdr:colOff>
                    <xdr:row>19</xdr:row>
                    <xdr:rowOff>133350</xdr:rowOff>
                  </from>
                  <to>
                    <xdr:col>4</xdr:col>
                    <xdr:colOff>142875</xdr:colOff>
                    <xdr:row>21</xdr:row>
                    <xdr:rowOff>47625</xdr:rowOff>
                  </to>
                </anchor>
              </controlPr>
            </control>
          </mc:Choice>
        </mc:AlternateContent>
        <mc:AlternateContent xmlns:mc="http://schemas.openxmlformats.org/markup-compatibility/2006">
          <mc:Choice Requires="x14">
            <control shapeId="2067" r:id="rId22" name="Check Box 19">
              <controlPr defaultSize="0" autoFill="0" autoLine="0" autoPict="0" altText="Absolviert">
                <anchor moveWithCells="1">
                  <from>
                    <xdr:col>3</xdr:col>
                    <xdr:colOff>57150</xdr:colOff>
                    <xdr:row>20</xdr:row>
                    <xdr:rowOff>133350</xdr:rowOff>
                  </from>
                  <to>
                    <xdr:col>4</xdr:col>
                    <xdr:colOff>142875</xdr:colOff>
                    <xdr:row>22</xdr:row>
                    <xdr:rowOff>47625</xdr:rowOff>
                  </to>
                </anchor>
              </controlPr>
            </control>
          </mc:Choice>
        </mc:AlternateContent>
        <mc:AlternateContent xmlns:mc="http://schemas.openxmlformats.org/markup-compatibility/2006">
          <mc:Choice Requires="x14">
            <control shapeId="2068" r:id="rId23" name="Check Box 20">
              <controlPr defaultSize="0" autoFill="0" autoLine="0" autoPict="0" altText="Absolviert">
                <anchor moveWithCells="1">
                  <from>
                    <xdr:col>3</xdr:col>
                    <xdr:colOff>57150</xdr:colOff>
                    <xdr:row>21</xdr:row>
                    <xdr:rowOff>133350</xdr:rowOff>
                  </from>
                  <to>
                    <xdr:col>4</xdr:col>
                    <xdr:colOff>142875</xdr:colOff>
                    <xdr:row>23</xdr:row>
                    <xdr:rowOff>47625</xdr:rowOff>
                  </to>
                </anchor>
              </controlPr>
            </control>
          </mc:Choice>
        </mc:AlternateContent>
        <mc:AlternateContent xmlns:mc="http://schemas.openxmlformats.org/markup-compatibility/2006">
          <mc:Choice Requires="x14">
            <control shapeId="2069" r:id="rId24" name="Check Box 21">
              <controlPr defaultSize="0" autoFill="0" autoLine="0" autoPict="0" altText="Absolviert">
                <anchor moveWithCells="1">
                  <from>
                    <xdr:col>3</xdr:col>
                    <xdr:colOff>57150</xdr:colOff>
                    <xdr:row>22</xdr:row>
                    <xdr:rowOff>142875</xdr:rowOff>
                  </from>
                  <to>
                    <xdr:col>4</xdr:col>
                    <xdr:colOff>142875</xdr:colOff>
                    <xdr:row>24</xdr:row>
                    <xdr:rowOff>47625</xdr:rowOff>
                  </to>
                </anchor>
              </controlPr>
            </control>
          </mc:Choice>
        </mc:AlternateContent>
        <mc:AlternateContent xmlns:mc="http://schemas.openxmlformats.org/markup-compatibility/2006">
          <mc:Choice Requires="x14">
            <control shapeId="2070" r:id="rId25" name="Check Box 22">
              <controlPr defaultSize="0" autoFill="0" autoLine="0" autoPict="0" altText="Absolviert">
                <anchor moveWithCells="1">
                  <from>
                    <xdr:col>3</xdr:col>
                    <xdr:colOff>57150</xdr:colOff>
                    <xdr:row>23</xdr:row>
                    <xdr:rowOff>133350</xdr:rowOff>
                  </from>
                  <to>
                    <xdr:col>4</xdr:col>
                    <xdr:colOff>142875</xdr:colOff>
                    <xdr:row>25</xdr:row>
                    <xdr:rowOff>38100</xdr:rowOff>
                  </to>
                </anchor>
              </controlPr>
            </control>
          </mc:Choice>
        </mc:AlternateContent>
        <mc:AlternateContent xmlns:mc="http://schemas.openxmlformats.org/markup-compatibility/2006">
          <mc:Choice Requires="x14">
            <control shapeId="2071" r:id="rId26" name="Check Box 23">
              <controlPr defaultSize="0" autoFill="0" autoLine="0" autoPict="0" altText="Absolviert">
                <anchor moveWithCells="1">
                  <from>
                    <xdr:col>3</xdr:col>
                    <xdr:colOff>57150</xdr:colOff>
                    <xdr:row>24</xdr:row>
                    <xdr:rowOff>142875</xdr:rowOff>
                  </from>
                  <to>
                    <xdr:col>4</xdr:col>
                    <xdr:colOff>142875</xdr:colOff>
                    <xdr:row>26</xdr:row>
                    <xdr:rowOff>57150</xdr:rowOff>
                  </to>
                </anchor>
              </controlPr>
            </control>
          </mc:Choice>
        </mc:AlternateContent>
        <mc:AlternateContent xmlns:mc="http://schemas.openxmlformats.org/markup-compatibility/2006">
          <mc:Choice Requires="x14">
            <control shapeId="2072" r:id="rId27" name="Check Box 24">
              <controlPr defaultSize="0" autoFill="0" autoLine="0" autoPict="0" altText="Absolviert">
                <anchor moveWithCells="1">
                  <from>
                    <xdr:col>3</xdr:col>
                    <xdr:colOff>57150</xdr:colOff>
                    <xdr:row>25</xdr:row>
                    <xdr:rowOff>142875</xdr:rowOff>
                  </from>
                  <to>
                    <xdr:col>4</xdr:col>
                    <xdr:colOff>142875</xdr:colOff>
                    <xdr:row>27</xdr:row>
                    <xdr:rowOff>66675</xdr:rowOff>
                  </to>
                </anchor>
              </controlPr>
            </control>
          </mc:Choice>
        </mc:AlternateContent>
        <mc:AlternateContent xmlns:mc="http://schemas.openxmlformats.org/markup-compatibility/2006">
          <mc:Choice Requires="x14">
            <control shapeId="2073" r:id="rId28" name="Check Box 25">
              <controlPr defaultSize="0" autoFill="0" autoLine="0" autoPict="0" altText="Absolviert">
                <anchor moveWithCells="1">
                  <from>
                    <xdr:col>3</xdr:col>
                    <xdr:colOff>57150</xdr:colOff>
                    <xdr:row>26</xdr:row>
                    <xdr:rowOff>133350</xdr:rowOff>
                  </from>
                  <to>
                    <xdr:col>4</xdr:col>
                    <xdr:colOff>142875</xdr:colOff>
                    <xdr:row>28</xdr:row>
                    <xdr:rowOff>57150</xdr:rowOff>
                  </to>
                </anchor>
              </controlPr>
            </control>
          </mc:Choice>
        </mc:AlternateContent>
        <mc:AlternateContent xmlns:mc="http://schemas.openxmlformats.org/markup-compatibility/2006">
          <mc:Choice Requires="x14">
            <control shapeId="2074" r:id="rId29" name="Check Box 26">
              <controlPr defaultSize="0" autoFill="0" autoLine="0" autoPict="0" altText="Absolviert">
                <anchor moveWithCells="1">
                  <from>
                    <xdr:col>3</xdr:col>
                    <xdr:colOff>57150</xdr:colOff>
                    <xdr:row>27</xdr:row>
                    <xdr:rowOff>133350</xdr:rowOff>
                  </from>
                  <to>
                    <xdr:col>4</xdr:col>
                    <xdr:colOff>142875</xdr:colOff>
                    <xdr:row>29</xdr:row>
                    <xdr:rowOff>47625</xdr:rowOff>
                  </to>
                </anchor>
              </controlPr>
            </control>
          </mc:Choice>
        </mc:AlternateContent>
        <mc:AlternateContent xmlns:mc="http://schemas.openxmlformats.org/markup-compatibility/2006">
          <mc:Choice Requires="x14">
            <control shapeId="2075" r:id="rId30" name="Check Box 27">
              <controlPr defaultSize="0" autoFill="0" autoLine="0" autoPict="0" altText="Absolviert">
                <anchor moveWithCells="1">
                  <from>
                    <xdr:col>3</xdr:col>
                    <xdr:colOff>66675</xdr:colOff>
                    <xdr:row>18</xdr:row>
                    <xdr:rowOff>133350</xdr:rowOff>
                  </from>
                  <to>
                    <xdr:col>4</xdr:col>
                    <xdr:colOff>152400</xdr:colOff>
                    <xdr:row>20</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FF6AC-CA70-43EE-8862-AB2D72831270}">
  <sheetPr>
    <tabColor rgb="FFFF0000"/>
  </sheetPr>
  <dimension ref="A1:W87"/>
  <sheetViews>
    <sheetView topLeftCell="C1" workbookViewId="0">
      <selection activeCell="Q53" sqref="Q53"/>
    </sheetView>
  </sheetViews>
  <sheetFormatPr baseColWidth="10" defaultColWidth="9" defaultRowHeight="15" x14ac:dyDescent="0.25"/>
  <cols>
    <col min="2" max="2" width="42.42578125" customWidth="1"/>
    <col min="3" max="3" width="4" bestFit="1" customWidth="1"/>
    <col min="5" max="5" width="3" customWidth="1"/>
    <col min="6" max="6" width="30.42578125" customWidth="1"/>
    <col min="7" max="7" width="5" bestFit="1" customWidth="1"/>
    <col min="8" max="8" width="3.140625" customWidth="1"/>
    <col min="9" max="9" width="41.42578125" customWidth="1"/>
    <col min="10" max="10" width="4" bestFit="1" customWidth="1"/>
    <col min="12" max="12" width="51.85546875" bestFit="1" customWidth="1"/>
    <col min="13" max="13" width="4" bestFit="1" customWidth="1"/>
    <col min="14" max="14" width="3.5703125" customWidth="1"/>
    <col min="15" max="15" width="36" customWidth="1"/>
    <col min="16" max="16" width="4" bestFit="1" customWidth="1"/>
    <col min="18" max="18" width="57.42578125" bestFit="1" customWidth="1"/>
    <col min="19" max="19" width="3.5703125" bestFit="1" customWidth="1"/>
    <col min="20" max="20" width="4.42578125" customWidth="1"/>
    <col min="21" max="21" width="13.42578125" customWidth="1"/>
    <col min="22" max="22" width="6.5703125" customWidth="1"/>
  </cols>
  <sheetData>
    <row r="1" spans="1:23" ht="30" customHeight="1" thickBot="1" x14ac:dyDescent="0.3">
      <c r="B1" s="2" t="s">
        <v>0</v>
      </c>
      <c r="C1" s="3"/>
      <c r="D1" s="3" t="s">
        <v>1</v>
      </c>
      <c r="E1" s="3"/>
      <c r="F1" s="3" t="s">
        <v>2</v>
      </c>
      <c r="G1" s="3"/>
      <c r="H1" s="3"/>
      <c r="I1" s="3" t="s">
        <v>3</v>
      </c>
      <c r="J1" s="4"/>
      <c r="Q1" s="10"/>
    </row>
    <row r="2" spans="1:23" x14ac:dyDescent="0.25">
      <c r="A2" s="9"/>
      <c r="B2" s="5" t="str">
        <f>Eingabemaske!B3</f>
        <v>1a VO Grundlagen schulischer Inklusion</v>
      </c>
      <c r="C2" s="50">
        <v>3</v>
      </c>
      <c r="D2" s="1" t="str">
        <f>IF(Eingabemaske!C3=TRUE,"wahr","falsch")</f>
        <v>falsch</v>
      </c>
      <c r="F2" t="str" cm="1">
        <f t="array" ref="F2">_xlfn._xlws.FILTER(B2:C33,D2:D33="wahr","")</f>
        <v/>
      </c>
      <c r="G2" s="1"/>
      <c r="I2" s="5" t="str" cm="1">
        <f t="array" ref="I2:J28">_xlfn._xlws.FILTER(B2:C33,D2:D33="falsch","")</f>
        <v>1a VO Grundlagen schulischer Inklusion</v>
      </c>
      <c r="J2" s="1">
        <v>3</v>
      </c>
      <c r="L2" s="5" t="str" cm="1">
        <f t="array" ref="L2">IF(D2="wahr",B58:C58,"")</f>
        <v/>
      </c>
      <c r="O2" s="5" t="str" cm="1">
        <f t="array" ref="O2:P2">IF(D2="falsch",B58:C58,"")</f>
        <v>1a VO Einführung in Inklusive Pädagogik in einer pluralistischen Gesellschaft [STEOP]</v>
      </c>
      <c r="P2" s="1">
        <v>3</v>
      </c>
      <c r="Q2" s="10" t="str">
        <f t="shared" ref="Q2" si="0">IF(D2="wahr","Ja","Nein")</f>
        <v>Nein</v>
      </c>
      <c r="R2" t="str" cm="1">
        <f t="array" ref="R2">_xlfn._xlws.FILTER(L2:M33,Q2:Q33="Ja","")</f>
        <v/>
      </c>
      <c r="U2" t="str" cm="1">
        <f t="array" ref="U2:V27">_xlfn._xlws.FILTER(O2:P33,Q2:Q33="Nein","")</f>
        <v>1a VO Einführung in Inklusive Pädagogik in einer pluralistischen Gesellschaft [STEOP]</v>
      </c>
      <c r="V2">
        <v>3</v>
      </c>
      <c r="W2" s="9"/>
    </row>
    <row r="3" spans="1:23" x14ac:dyDescent="0.25">
      <c r="A3" s="9"/>
      <c r="B3" s="5" t="str">
        <f>Eingabemaske!B4</f>
        <v>1b PS Schulische Integration und Inklusion</v>
      </c>
      <c r="C3" s="51">
        <v>3.5</v>
      </c>
      <c r="D3" s="1" t="str">
        <f>IF(Eingabemaske!C4=TRUE,"wahr","falsch")</f>
        <v>falsch</v>
      </c>
      <c r="G3" s="1"/>
      <c r="I3" s="5" t="str">
        <v>1b PS Schulische Integration und Inklusion</v>
      </c>
      <c r="J3" s="1">
        <v>3.5</v>
      </c>
      <c r="L3" s="5" t="str" cm="1">
        <f t="array" ref="L3">IF(D3="wahr",B59:C59,"")</f>
        <v/>
      </c>
      <c r="O3" s="5" t="str" cm="1">
        <f t="array" ref="O3:P3">IF(D3="falsch",B59:C59,"")</f>
        <v>1b VU Geschichte schulischer Exklusion und Inklusion</v>
      </c>
      <c r="P3" s="1">
        <v>2.5</v>
      </c>
      <c r="Q3" s="10" t="str">
        <f t="shared" ref="Q3" si="1">IF(D3="wahr","Ja","Nein")</f>
        <v>Nein</v>
      </c>
      <c r="U3" t="str">
        <v>1b VU Geschichte schulischer Exklusion und Inklusion</v>
      </c>
      <c r="V3">
        <v>2.5</v>
      </c>
      <c r="W3" s="9"/>
    </row>
    <row r="4" spans="1:23" x14ac:dyDescent="0.25">
      <c r="A4" s="9"/>
      <c r="B4" s="5" t="str">
        <f>Eingabemaske!B5</f>
        <v>1d VO Einführung in Disability Studies</v>
      </c>
      <c r="C4" s="51">
        <v>3.5</v>
      </c>
      <c r="D4" s="1" t="str">
        <f>IF(Eingabemaske!C5=TRUE,"wahr","falsch")</f>
        <v>falsch</v>
      </c>
      <c r="G4" s="1"/>
      <c r="I4" s="5" t="str">
        <v>1d VO Einführung in Disability Studies</v>
      </c>
      <c r="J4" s="1">
        <v>3.5</v>
      </c>
      <c r="L4" s="5" t="str" cm="1">
        <f t="array" ref="L4">IF(D4="wahr",B60:C60,"")</f>
        <v/>
      </c>
      <c r="O4" s="5" t="str" cm="1">
        <f t="array" ref="O4:P4">IF(D4="falsch",B60:C60,"")</f>
        <v>1c VO Disability Studies in Bildung und Erziehung</v>
      </c>
      <c r="P4" s="1">
        <v>5</v>
      </c>
      <c r="Q4" s="10" t="str">
        <f t="shared" ref="Q4:Q12" si="2">IF(D4="wahr","Ja","Nein")</f>
        <v>Nein</v>
      </c>
      <c r="U4" t="str">
        <v>1c VO Disability Studies in Bildung und Erziehung</v>
      </c>
      <c r="V4">
        <v>5</v>
      </c>
      <c r="W4" s="9"/>
    </row>
    <row r="5" spans="1:23" x14ac:dyDescent="0.25">
      <c r="A5" s="9"/>
      <c r="B5" s="5" t="str">
        <f>Eingabemaske!B6</f>
        <v>2a VO Inklusion im Jugendalter</v>
      </c>
      <c r="C5" s="51">
        <v>4</v>
      </c>
      <c r="D5" s="1" t="str">
        <f>IF(Eingabemaske!C6=TRUE,"wahr","falsch")</f>
        <v>falsch</v>
      </c>
      <c r="G5" s="1"/>
      <c r="I5" s="5" t="str">
        <v>2a VO Inklusion im Jugendalter</v>
      </c>
      <c r="J5" s="1">
        <v>4</v>
      </c>
      <c r="L5" s="5" t="str" cm="1">
        <f t="array" ref="L5">IF(D5="wahr",B61:C61,"")</f>
        <v/>
      </c>
      <c r="O5" s="5" t="str" cm="1">
        <f t="array" ref="O5:P5">IF(D5="falsch",B61:C61,"")</f>
        <v>2a VU Entwicklungsaufgaben und Inklusion im Jugendalter</v>
      </c>
      <c r="P5" s="1">
        <v>2.5</v>
      </c>
      <c r="Q5" s="10" t="str">
        <f t="shared" si="2"/>
        <v>Nein</v>
      </c>
      <c r="U5" t="str">
        <v>2a VU Entwicklungsaufgaben und Inklusion im Jugendalter</v>
      </c>
      <c r="V5">
        <v>2.5</v>
      </c>
      <c r="W5" s="9"/>
    </row>
    <row r="6" spans="1:23" x14ac:dyDescent="0.25">
      <c r="A6" s="9"/>
      <c r="B6" s="5" t="str">
        <f>Eingabemaske!B7</f>
        <v>2d PS Beratung und Begleitung bei Schulübergängen</v>
      </c>
      <c r="C6" s="51">
        <v>3</v>
      </c>
      <c r="D6" s="1" t="str">
        <f>IF(Eingabemaske!C7=TRUE,"wahr","falsch")</f>
        <v>falsch</v>
      </c>
      <c r="G6" s="1"/>
      <c r="I6" s="5" t="str">
        <v>2d PS Beratung und Begleitung bei Schulübergängen</v>
      </c>
      <c r="J6" s="1">
        <v>3</v>
      </c>
      <c r="L6" s="5" t="str" cm="1">
        <f t="array" ref="L6">IF(D6="wahr",B62:C62,"")</f>
        <v/>
      </c>
      <c r="O6" s="5" t="str" cm="1">
        <f t="array" ref="O6:P6">IF(D6="falsch",B62:C62,"")</f>
        <v>6c UE Beratung und Begleitung bei (Schul )Übergängen</v>
      </c>
      <c r="P6" s="1">
        <v>1.5</v>
      </c>
      <c r="Q6" s="10" t="str">
        <f t="shared" si="2"/>
        <v>Nein</v>
      </c>
      <c r="U6" t="str">
        <v>6c UE Beratung und Begleitung bei (Schul )Übergängen</v>
      </c>
      <c r="V6">
        <v>1.5</v>
      </c>
      <c r="W6" s="9"/>
    </row>
    <row r="7" spans="1:23" x14ac:dyDescent="0.25">
      <c r="A7" s="9"/>
      <c r="B7" s="5" t="str">
        <f>Eingabemaske!B8</f>
        <v>3a VU Didaktische Konzepte und Modelle für den inklusiven Unterricht</v>
      </c>
      <c r="C7" s="51">
        <v>3</v>
      </c>
      <c r="D7" s="1" t="str">
        <f>IF(Eingabemaske!C8=TRUE,"wahr","falsch")</f>
        <v>falsch</v>
      </c>
      <c r="G7" s="1"/>
      <c r="I7" s="5" t="str">
        <v>3a VU Didaktische Konzepte und Modelle für den inklusiven Unterricht</v>
      </c>
      <c r="J7" s="1">
        <v>3</v>
      </c>
      <c r="L7" s="5" t="str" cm="1">
        <f t="array" ref="L7">IF(D7="wahr",B63:C63,"")</f>
        <v/>
      </c>
      <c r="O7" s="5" t="str" cm="1">
        <f t="array" ref="O7:P7">IF(D7="falsch",B63:C63,"")</f>
        <v>3a VU Didaktische Modelle und Konzepte für den inklusiven Unterricht</v>
      </c>
      <c r="P7" s="1">
        <v>2.5</v>
      </c>
      <c r="Q7" s="10" t="str">
        <f t="shared" si="2"/>
        <v>Nein</v>
      </c>
      <c r="U7" t="str">
        <v>3a VU Didaktische Modelle und Konzepte für den inklusiven Unterricht</v>
      </c>
      <c r="V7">
        <v>2.5</v>
      </c>
      <c r="W7" s="9"/>
    </row>
    <row r="8" spans="1:23" x14ac:dyDescent="0.25">
      <c r="A8" s="9"/>
      <c r="B8" s="5" t="str">
        <f>Eingabemaske!B9</f>
        <v>3b PS Inklusive Organisationsformen des Unterrichts</v>
      </c>
      <c r="C8" s="51">
        <v>5</v>
      </c>
      <c r="D8" s="1" t="str">
        <f>IF(Eingabemaske!C9=TRUE,"wahr","falsch")</f>
        <v>falsch</v>
      </c>
      <c r="G8" s="1"/>
      <c r="I8" s="5" t="str">
        <v>3b PS Inklusive Organisationsformen des Unterrichts</v>
      </c>
      <c r="J8" s="1">
        <v>5</v>
      </c>
      <c r="L8" s="5" t="str" cm="1">
        <f t="array" ref="L8">IF(D8="wahr",B64:C64,"")</f>
        <v/>
      </c>
      <c r="O8" s="5" t="str" cm="1">
        <f t="array" ref="O8:P8">IF(D8="falsch",B64:C64,"")</f>
        <v>3b PS Inklusive Organisationsformen des Unterrichts</v>
      </c>
      <c r="P8" s="1">
        <v>4</v>
      </c>
      <c r="Q8" s="10" t="str">
        <f t="shared" si="2"/>
        <v>Nein</v>
      </c>
      <c r="U8" t="str">
        <v>3b PS Inklusive Organisationsformen des Unterrichts</v>
      </c>
      <c r="V8">
        <v>4</v>
      </c>
      <c r="W8" s="9"/>
    </row>
    <row r="9" spans="1:23" x14ac:dyDescent="0.25">
      <c r="A9" s="9"/>
      <c r="B9" s="5" t="str">
        <f>Eingabemaske!B10</f>
        <v>3c PS Inklusion und sprachlich-kulturelle Vielfalt</v>
      </c>
      <c r="C9" s="51">
        <v>3</v>
      </c>
      <c r="D9" s="1" t="str">
        <f>IF(Eingabemaske!C10=TRUE,"wahr","falsch")</f>
        <v>falsch</v>
      </c>
      <c r="G9" s="1"/>
      <c r="I9" s="5" t="str">
        <v>3c PS Inklusion und sprachlich-kulturelle Vielfalt</v>
      </c>
      <c r="J9" s="1">
        <v>3</v>
      </c>
      <c r="L9" s="5" t="str" cm="1">
        <f t="array" ref="L9">IF(D10="wahr",B65:C65,"")</f>
        <v/>
      </c>
      <c r="O9" s="5" t="str" cm="1">
        <f t="array" ref="O9:P9">IF(D10="falsch",B65:C65,"")</f>
        <v>5b UE Inklusive Lernkultur und Leistungsbewertung</v>
      </c>
      <c r="P9" s="1">
        <v>2.5</v>
      </c>
      <c r="Q9" s="10" t="str">
        <f>IF(D10="wahr","Ja","Nein")</f>
        <v>Nein</v>
      </c>
      <c r="U9" t="str">
        <v>5b UE Inklusive Lernkultur und Leistungsbewertung</v>
      </c>
      <c r="V9">
        <v>2.5</v>
      </c>
      <c r="W9" s="9"/>
    </row>
    <row r="10" spans="1:23" x14ac:dyDescent="0.25">
      <c r="A10" s="9"/>
      <c r="B10" s="5" t="str">
        <f>Eingabemaske!B11</f>
        <v>3d PS Differenzierung und Personalisierung, Modelle und Methoden der Leistungsbewertung</v>
      </c>
      <c r="C10" s="51">
        <v>4</v>
      </c>
      <c r="D10" s="1" t="str">
        <f>IF(Eingabemaske!C11=TRUE,"wahr","falsch")</f>
        <v>falsch</v>
      </c>
      <c r="G10" s="1"/>
      <c r="I10" s="5" t="str">
        <v>3d PS Differenzierung und Personalisierung, Modelle und Methoden der Leistungsbewertung</v>
      </c>
      <c r="J10" s="1">
        <v>4</v>
      </c>
      <c r="L10" s="5" t="str" cm="1">
        <f t="array" ref="L10">IF(D10="wahr",B66:C66,"")</f>
        <v/>
      </c>
      <c r="O10" s="5" t="str" cm="1">
        <f t="array" ref="O10:P10">IF(D10="falsch",B66:C66,"")</f>
        <v>5c UE Schulgesetzgebung, Lehrpläne und SPF-Verfahren</v>
      </c>
      <c r="P10" s="1">
        <v>1.5</v>
      </c>
      <c r="Q10" s="10" t="str">
        <f t="shared" si="2"/>
        <v>Nein</v>
      </c>
      <c r="U10" t="str">
        <v>5c UE Schulgesetzgebung, Lehrpläne und SPF-Verfahren</v>
      </c>
      <c r="V10">
        <v>1.5</v>
      </c>
      <c r="W10" s="9"/>
    </row>
    <row r="11" spans="1:23" x14ac:dyDescent="0.25">
      <c r="A11" s="9"/>
      <c r="B11" s="5" t="str">
        <f>Eingabemaske!B12</f>
        <v>4a VO Inklusive Schulentwicklung und Organisationsentwicklung</v>
      </c>
      <c r="C11" s="51">
        <v>4</v>
      </c>
      <c r="D11" s="1" t="str">
        <f>IF(Eingabemaske!C12=TRUE,"wahr","falsch")</f>
        <v>falsch</v>
      </c>
      <c r="G11" s="1"/>
      <c r="I11" s="5" t="str">
        <v>4a VO Inklusive Schulentwicklung und Organisationsentwicklung</v>
      </c>
      <c r="J11" s="1">
        <v>4</v>
      </c>
      <c r="L11" s="5" t="str" cm="1">
        <f t="array" ref="L11">IF(D11="wahr",B67:C67,"")</f>
        <v/>
      </c>
      <c r="O11" s="5" t="str" cm="1">
        <f t="array" ref="O11:P11">IF(D11="falsch",B67:C67,"")</f>
        <v>6a VO Inklusive Schulentwicklung und Organisationsentwicklung</v>
      </c>
      <c r="P11" s="1">
        <v>3</v>
      </c>
      <c r="Q11" s="10" t="str">
        <f t="shared" si="2"/>
        <v>Nein</v>
      </c>
      <c r="U11" t="str">
        <v>6a VO Inklusive Schulentwicklung und Organisationsentwicklung</v>
      </c>
      <c r="V11">
        <v>3</v>
      </c>
      <c r="W11" s="9"/>
    </row>
    <row r="12" spans="1:23" x14ac:dyDescent="0.25">
      <c r="A12" s="9"/>
      <c r="B12" s="5" t="str">
        <f>Eingabemaske!B13</f>
        <v>4b PS Vernetzung und Arbeit in multiprofessionellen Teams</v>
      </c>
      <c r="C12" s="51">
        <v>3</v>
      </c>
      <c r="D12" s="1" t="str">
        <f>IF(Eingabemaske!C13=TRUE,"wahr","falsch")</f>
        <v>falsch</v>
      </c>
      <c r="G12" s="1"/>
      <c r="I12" s="5" t="str">
        <v>4b PS Vernetzung und Arbeit in multiprofessionellen Teams</v>
      </c>
      <c r="J12" s="1">
        <v>3</v>
      </c>
      <c r="L12" s="5" t="str" cm="1">
        <f t="array" ref="L12">IF(D12="wahr",B68:C68,"")</f>
        <v/>
      </c>
      <c r="O12" s="5" t="str" cm="1">
        <f t="array" ref="O12:P12">IF(D12="falsch",B68:C68,"")</f>
        <v>6b PS Vernetzung und Arbeit in interdisziplinären und multiprofessionellen Teams</v>
      </c>
      <c r="P12" s="1">
        <v>2.5</v>
      </c>
      <c r="Q12" s="10" t="str">
        <f t="shared" si="2"/>
        <v>Nein</v>
      </c>
      <c r="U12" t="str">
        <v>6b PS Vernetzung und Arbeit in interdisziplinären und multiprofessionellen Teams</v>
      </c>
      <c r="V12">
        <v>2.5</v>
      </c>
      <c r="W12" s="9"/>
    </row>
    <row r="13" spans="1:23" x14ac:dyDescent="0.25">
      <c r="A13" s="9"/>
      <c r="B13" s="5" t="str">
        <f>Eingabemaske!B14</f>
        <v>4c PS Professionelles Selbstverständnis und berufliche (Weiter-)Entwicklung</v>
      </c>
      <c r="C13" s="51">
        <v>3</v>
      </c>
      <c r="D13" s="1" t="str">
        <f>IF(Eingabemaske!C14=TRUE,"wahr","falsch")</f>
        <v>falsch</v>
      </c>
      <c r="G13" s="1"/>
      <c r="I13" s="5" t="str">
        <v>4c PS Professionelles Selbstverständnis und berufliche (Weiter-)Entwicklung</v>
      </c>
      <c r="J13" s="1">
        <v>3</v>
      </c>
      <c r="L13" s="5" t="str" cm="1">
        <f t="array" ref="L13">IF(OR(D14="wahr",D15="wahr"),B69:C69,"")</f>
        <v/>
      </c>
      <c r="O13" s="5" t="str" cm="1">
        <f t="array" ref="O13:P13">IF(AND(D14="falsch",D15="falsch"),B69:C69,"")</f>
        <v>5a VU Verstehende Zugänge: Inklusive pädagogische Diagnostik</v>
      </c>
      <c r="P13" s="1">
        <v>2.5</v>
      </c>
      <c r="Q13" s="10" t="str">
        <f>IF(OR(D14="wahr",D15="wahr"),"Ja","Nein")</f>
        <v>Nein</v>
      </c>
      <c r="U13" t="str">
        <v>5a VU Verstehende Zugänge: Inklusive pädagogische Diagnostik</v>
      </c>
      <c r="V13">
        <v>2.5</v>
      </c>
      <c r="W13" s="9"/>
    </row>
    <row r="14" spans="1:23" x14ac:dyDescent="0.25">
      <c r="A14" s="9"/>
      <c r="B14" s="5" t="str">
        <f>Eingabemaske!B15</f>
        <v>5a PS Pädagogische Diagnostik und Begabungsförderung</v>
      </c>
      <c r="C14" s="51">
        <v>3</v>
      </c>
      <c r="D14" s="1" t="str">
        <f>IF(Eingabemaske!C15=TRUE,"wahr","falsch")</f>
        <v>falsch</v>
      </c>
      <c r="G14" s="1"/>
      <c r="I14" s="5" t="str">
        <v>5a PS Pädagogische Diagnostik und Begabungsförderung</v>
      </c>
      <c r="J14" s="1">
        <v>3</v>
      </c>
      <c r="L14" s="5" t="str" cm="1">
        <f t="array" ref="L14">IF(D16="wahr",B70:C70,"")</f>
        <v/>
      </c>
      <c r="O14" s="5" t="str" cm="1">
        <f t="array" ref="O14:P14">IF(D16="falsch",B70:C70,"")</f>
        <v>7c VU Inklusive Pädagogik und körperlich motorische Entwicklung</v>
      </c>
      <c r="P14" s="1">
        <v>2.5</v>
      </c>
      <c r="Q14" s="10" t="str">
        <f>IF(D16="wahr","Ja","Nein")</f>
        <v>Nein</v>
      </c>
      <c r="U14" t="str">
        <v>7c VU Inklusive Pädagogik und körperlich motorische Entwicklung</v>
      </c>
      <c r="V14">
        <v>2.5</v>
      </c>
      <c r="W14" s="9"/>
    </row>
    <row r="15" spans="1:23" x14ac:dyDescent="0.25">
      <c r="A15" s="9"/>
      <c r="B15" s="5" t="str">
        <f>Eingabemaske!B16</f>
        <v>5b PS Pädagogisches Handeln und sozial emotionales Lernen</v>
      </c>
      <c r="C15" s="51">
        <v>2</v>
      </c>
      <c r="D15" s="1" t="str">
        <f>IF(Eingabemaske!C16=TRUE,"wahr","falsch")</f>
        <v>falsch</v>
      </c>
      <c r="G15" s="1"/>
      <c r="I15" s="5" t="str">
        <v>5b PS Pädagogisches Handeln und sozial emotionales Lernen</v>
      </c>
      <c r="J15" s="1">
        <v>2</v>
      </c>
      <c r="L15" s="5" t="str" cm="1">
        <f t="array" ref="L15">IF(D17="wahr",B71:C71,"")</f>
        <v/>
      </c>
      <c r="O15" s="5" t="str" cm="1">
        <f t="array" ref="O15:P15">IF(D17="falsch",B71:C71,"")</f>
        <v>2b PS Grundlegende Beratungsmethoden, ansätze und –techniken</v>
      </c>
      <c r="P15" s="1">
        <v>2.5</v>
      </c>
      <c r="Q15" s="10" t="str">
        <f t="shared" ref="Q15" si="3">IF(D17="wahr","Ja","Nein")</f>
        <v>Nein</v>
      </c>
      <c r="U15" t="str">
        <v>2b PS Grundlegende Beratungsmethoden, ansätze und –techniken</v>
      </c>
      <c r="V15">
        <v>2.5</v>
      </c>
      <c r="W15" s="9"/>
    </row>
    <row r="16" spans="1:23" x14ac:dyDescent="0.25">
      <c r="A16" s="9"/>
      <c r="B16" s="5" t="str">
        <f>Eingabemaske!B17</f>
        <v>5c VU Pädagogisches Handeln zur Unterstützung der körperlich-motorischen Entwicklung</v>
      </c>
      <c r="C16" s="51">
        <v>2.5</v>
      </c>
      <c r="D16" s="1" t="str">
        <f>IF(Eingabemaske!C17=TRUE,"wahr","falsch")</f>
        <v>falsch</v>
      </c>
      <c r="G16" s="1"/>
      <c r="I16" s="5" t="str">
        <v>5c VU Pädagogisches Handeln zur Unterstützung der körperlich-motorischen Entwicklung</v>
      </c>
      <c r="J16" s="1">
        <v>2.5</v>
      </c>
      <c r="L16" s="5" t="str" cm="1">
        <f t="array" ref="L16">IF(OR(D20="wahr",D19="wahr"),B72:C72,"")</f>
        <v/>
      </c>
      <c r="O16" s="5" t="str" cm="1">
        <f t="array" ref="O16:P16">IF(AND(D20="falsch",D19="falsch"),B72:C72,"")</f>
        <v>9 Individuelle Schwerpunktsetzung (Anteilig - max. 5 ECTS-Ap im PM 9)</v>
      </c>
      <c r="P16" s="1">
        <v>5</v>
      </c>
      <c r="Q16" s="10" t="str">
        <f>IF(OR(D20="wahr",D19="wahr"),"Ja","Nein")</f>
        <v>Nein</v>
      </c>
      <c r="U16" t="str">
        <v>9 Individuelle Schwerpunktsetzung (Anteilig - max. 5 ECTS-Ap im PM 9)</v>
      </c>
      <c r="V16">
        <v>5</v>
      </c>
      <c r="W16" s="9"/>
    </row>
    <row r="17" spans="1:23" x14ac:dyDescent="0.25">
      <c r="A17" s="9"/>
      <c r="B17" s="5" t="str">
        <f>Eingabemaske!B18</f>
        <v>5e UE Grundlegende Beratungsmethoden, ansätze und –techniken</v>
      </c>
      <c r="C17" s="51">
        <v>3</v>
      </c>
      <c r="D17" s="1" t="str">
        <f>IF(Eingabemaske!C18=TRUE,"wahr","falsch")</f>
        <v>falsch</v>
      </c>
      <c r="G17" s="1"/>
      <c r="I17" s="5" t="str">
        <v>5e UE Grundlegende Beratungsmethoden, ansätze und –techniken</v>
      </c>
      <c r="J17" s="1">
        <v>3</v>
      </c>
      <c r="L17" s="5" t="str" cm="1">
        <f t="array" ref="L17">IF(D21="wahr",B73:C73,"")</f>
        <v/>
      </c>
      <c r="O17" s="5" t="str" cm="1">
        <f t="array" ref="O17:P17">IF(D21="falsch",B73:C73,"")</f>
        <v>9 Individuelle Schwerpunktsetzung (Anteilig - max. 5 ECTS-Ap im PM 9)</v>
      </c>
      <c r="P17" s="1" t="str">
        <v>0 (5)</v>
      </c>
      <c r="Q17" s="10" t="str">
        <f>IF(D21="wahr","Ja","Nein")</f>
        <v>Nein</v>
      </c>
      <c r="U17" t="str">
        <v>9 Individuelle Schwerpunktsetzung (Anteilig - max. 5 ECTS-Ap im PM 9)</v>
      </c>
      <c r="V17" t="str">
        <v>0 (5)</v>
      </c>
      <c r="W17" s="9"/>
    </row>
    <row r="18" spans="1:23" x14ac:dyDescent="0.25">
      <c r="A18" s="9"/>
      <c r="B18" s="5" t="str">
        <f>Eingabemaske!B19</f>
        <v>5f UE Lernentwicklungspläne</v>
      </c>
      <c r="C18" s="51"/>
      <c r="D18" s="1" t="str">
        <f>IF(Eingabemaske!C19=TRUE,"wahr","falsch")</f>
        <v>falsch</v>
      </c>
      <c r="G18" s="1"/>
      <c r="I18" s="5" t="str">
        <v>5f UE Lernentwicklungspläne</v>
      </c>
      <c r="J18" s="1">
        <v>0</v>
      </c>
      <c r="L18" s="5"/>
      <c r="O18" s="5"/>
      <c r="P18" s="1"/>
      <c r="Q18" s="10"/>
      <c r="U18" t="str">
        <v>8a VU Inklusion und Arbeitswelt</v>
      </c>
      <c r="V18">
        <v>1.5</v>
      </c>
      <c r="W18" s="9"/>
    </row>
    <row r="19" spans="1:23" x14ac:dyDescent="0.25">
      <c r="A19" s="9"/>
      <c r="B19" s="5" t="str">
        <f>Eingabemaske!B20</f>
        <v>6a VO Grundfragen kritischer Geschlechterforschung</v>
      </c>
      <c r="C19" s="51">
        <v>3.5</v>
      </c>
      <c r="D19" s="1" t="str">
        <f>IF(Eingabemaske!C20=TRUE,"wahr","falsch")</f>
        <v>falsch</v>
      </c>
      <c r="G19" s="1"/>
      <c r="I19" s="5" t="str">
        <v>6a VO Grundfragen kritischer Geschlechterforschung</v>
      </c>
      <c r="J19" s="1">
        <v>3.5</v>
      </c>
      <c r="L19" s="5" t="str" cm="1">
        <f t="array" ref="L19">IF(D22="wahr",B74:C74,"")</f>
        <v/>
      </c>
      <c r="O19" s="5" t="str" cm="1">
        <f t="array" ref="O19:P19">IF(D22="falsch",B74:C74,"")</f>
        <v>8a VU Inklusion und Arbeitswelt</v>
      </c>
      <c r="P19" s="1">
        <v>1.5</v>
      </c>
      <c r="Q19" s="10" t="str">
        <f t="shared" ref="Q19:Q22" si="4">IF(D22="wahr","Ja","Nein")</f>
        <v>Nein</v>
      </c>
      <c r="U19" t="str">
        <v>8b UE Unterstützung bei der Berufswahl - Begleitung und Beratung</v>
      </c>
      <c r="V19">
        <v>2.5</v>
      </c>
      <c r="W19" s="9"/>
    </row>
    <row r="20" spans="1:23" x14ac:dyDescent="0.25">
      <c r="A20" s="9"/>
      <c r="B20" s="5" t="str">
        <f>Eingabemaske!B21</f>
        <v>6a VO Einführung in die Migrationspädagogik</v>
      </c>
      <c r="C20" s="51">
        <v>3.5</v>
      </c>
      <c r="D20" s="1" t="str">
        <f>IF(Eingabemaske!C21=TRUE,"wahr","falsch")</f>
        <v>falsch</v>
      </c>
      <c r="G20" s="1"/>
      <c r="I20" s="5" t="str">
        <v>6a VO Einführung in die Migrationspädagogik</v>
      </c>
      <c r="J20" s="1">
        <v>3.5</v>
      </c>
      <c r="L20" s="5" t="str" cm="1">
        <f t="array" ref="L20">IF(D23="wahr",B75:C75,"")</f>
        <v/>
      </c>
      <c r="O20" s="5" t="str" cm="1">
        <f t="array" ref="O20:P20">IF(D23="falsch",B75:C75,"")</f>
        <v>8b UE Unterstützung bei der Berufswahl - Begleitung und Beratung</v>
      </c>
      <c r="P20" s="1">
        <v>2.5</v>
      </c>
      <c r="Q20" s="10" t="str">
        <f t="shared" si="4"/>
        <v>Nein</v>
      </c>
      <c r="U20" t="str">
        <v>8c SE Außerschulisches Praktikum</v>
      </c>
      <c r="V20">
        <v>4</v>
      </c>
      <c r="W20" s="9"/>
    </row>
    <row r="21" spans="1:23" x14ac:dyDescent="0.25">
      <c r="A21" s="9"/>
      <c r="B21" s="5" t="str">
        <f>Eingabemaske!B22</f>
        <v>6b (Vertiefende LV)</v>
      </c>
      <c r="C21" s="51">
        <v>1.5</v>
      </c>
      <c r="D21" s="1" t="str">
        <f>IF(Eingabemaske!C22=TRUE,"wahr","falsch")</f>
        <v>falsch</v>
      </c>
      <c r="G21" s="1"/>
      <c r="I21" s="5" t="str">
        <v>6b (Vertiefende LV)</v>
      </c>
      <c r="J21" s="1">
        <v>1.5</v>
      </c>
      <c r="L21" s="5" t="str" cm="1">
        <f t="array" ref="L21">IF(D24="wahr",B76:C76,"")</f>
        <v/>
      </c>
      <c r="O21" s="5" t="str" cm="1">
        <f t="array" ref="O21:P21">IF(D24="falsch",B76:C76,"")</f>
        <v>8c SE Außerschulisches Praktikum</v>
      </c>
      <c r="P21" s="1">
        <v>4</v>
      </c>
      <c r="Q21" s="10" t="str">
        <f t="shared" si="4"/>
        <v>Nein</v>
      </c>
      <c r="U21" t="str">
        <v>10 PR Praxissemester – Fachdidaktischer Teil</v>
      </c>
      <c r="V21">
        <v>6</v>
      </c>
      <c r="W21" s="9"/>
    </row>
    <row r="22" spans="1:23" x14ac:dyDescent="0.25">
      <c r="A22" s="9"/>
      <c r="B22" s="5" t="str">
        <f>Eingabemaske!B23</f>
        <v>7a VO Grundlagen zur Gestaltung des Übergangs in die Arbeitswelt</v>
      </c>
      <c r="C22" s="51">
        <v>2</v>
      </c>
      <c r="D22" s="1" t="str">
        <f>IF(Eingabemaske!C23=TRUE,"wahr","falsch")</f>
        <v>falsch</v>
      </c>
      <c r="G22" s="1"/>
      <c r="I22" s="5" t="str">
        <v>7a VO Grundlagen zur Gestaltung des Übergangs in die Arbeitswelt</v>
      </c>
      <c r="J22" s="1">
        <v>2</v>
      </c>
      <c r="L22" s="5" t="str" cm="1">
        <f t="array" ref="L22">IF(D25="wahr",B77:C77,"")</f>
        <v/>
      </c>
      <c r="O22" s="5" t="str" cm="1">
        <f t="array" ref="O22:P22">IF(D25="falsch",B77:C77,"")</f>
        <v>10 PR Praxissemester – Fachdidaktischer Teil</v>
      </c>
      <c r="P22" s="1">
        <v>6</v>
      </c>
      <c r="Q22" s="10" t="str">
        <f t="shared" si="4"/>
        <v>Nein</v>
      </c>
      <c r="U22" t="str">
        <v>8d VO Methoden der Schul- und Unterrichtsforschung im Kontext Inklusiver Pädagogik</v>
      </c>
      <c r="V22">
        <v>3.5</v>
      </c>
      <c r="W22" s="9"/>
    </row>
    <row r="23" spans="1:23" x14ac:dyDescent="0.25">
      <c r="A23" s="9"/>
      <c r="B23" s="5" t="str">
        <f>Eingabemaske!B24</f>
        <v>7b UE Unterstützung bei der Berufswahl – Begleitung und Beratung</v>
      </c>
      <c r="C23" s="51">
        <v>3</v>
      </c>
      <c r="D23" s="1" t="str">
        <f>IF(Eingabemaske!C24=TRUE,"wahr","falsch")</f>
        <v>falsch</v>
      </c>
      <c r="G23" s="1"/>
      <c r="I23" s="5" t="str">
        <v>7b UE Unterstützung bei der Berufswahl – Begleitung und Beratung</v>
      </c>
      <c r="J23" s="1">
        <v>3</v>
      </c>
      <c r="L23" s="5" t="str" cm="1">
        <f t="array" ref="L23">IF(OR(D26="wahr",D27="wahr"),B78:C78,"")</f>
        <v/>
      </c>
      <c r="O23" s="5" t="str" cm="1">
        <f t="array" ref="O23:P23">IF(AND(D26="falsch",D27="falsch"),B78:C78,"")</f>
        <v>8d VO Methoden der Schul- und Unterrichtsforschung im Kontext Inklusiver Pädagogik</v>
      </c>
      <c r="P23" s="1">
        <v>3.5</v>
      </c>
      <c r="Q23" s="10" t="str">
        <f>IF(OR(D26="wahr",D27="wahr"),"Ja","Nein")</f>
        <v>Nein</v>
      </c>
      <c r="U23" t="str">
        <v>11 SE Seminar mit Bachelorarbeit</v>
      </c>
      <c r="V23">
        <v>5</v>
      </c>
      <c r="W23" s="9"/>
    </row>
    <row r="24" spans="1:23" x14ac:dyDescent="0.25">
      <c r="A24" s="9"/>
      <c r="B24" s="5" t="str">
        <f>Eingabemaske!B25</f>
        <v>7c PR Außerschulisches Praktikum</v>
      </c>
      <c r="C24" s="51">
        <v>5</v>
      </c>
      <c r="D24" s="1" t="str">
        <f>IF(Eingabemaske!C25=TRUE,"wahr","falsch")</f>
        <v>falsch</v>
      </c>
      <c r="G24" s="1"/>
      <c r="I24" s="5" t="str">
        <v>7c PR Außerschulisches Praktikum</v>
      </c>
      <c r="J24" s="1">
        <v>5</v>
      </c>
      <c r="L24" s="5" t="str" cm="1">
        <f t="array" ref="L24">IF(D28="wahr",B79:C79,"")</f>
        <v/>
      </c>
      <c r="O24" s="5" t="str" cm="1">
        <f t="array" ref="O24:P24">IF(D28="falsch",B79:C79,"")</f>
        <v>11 SE Seminar mit Bachelorarbeit</v>
      </c>
      <c r="P24" s="1">
        <v>5</v>
      </c>
      <c r="Q24" s="10" t="str">
        <f>IF(D28="wahr","Ja","Nein")</f>
        <v>Nein</v>
      </c>
      <c r="U24" t="str">
        <v xml:space="preserve">4a UE Inklusiver Mathematikunterricht oder </v>
      </c>
      <c r="V24">
        <v>2.5</v>
      </c>
      <c r="W24" s="9"/>
    </row>
    <row r="25" spans="1:23" x14ac:dyDescent="0.25">
      <c r="A25" s="9"/>
      <c r="B25" s="5" t="str">
        <f>Eingabemaske!B26</f>
        <v>8 PR Fachpraktikum</v>
      </c>
      <c r="C25" s="51">
        <v>5</v>
      </c>
      <c r="D25" s="1" t="str">
        <f>IF(Eingabemaske!C26=TRUE,"wahr","falsch")</f>
        <v>falsch</v>
      </c>
      <c r="G25" s="1"/>
      <c r="I25" s="5" t="str">
        <v>8 PR Fachpraktikum</v>
      </c>
      <c r="J25" s="1">
        <v>5</v>
      </c>
      <c r="L25" s="5" t="str" cm="1">
        <f t="array" ref="L25">IF(D18="wahr",B80:C80,"")</f>
        <v/>
      </c>
      <c r="O25" s="5" t="str" cm="1">
        <f t="array" ref="O25:P25">IF(D18="falsch",B80:C80,"")</f>
        <v xml:space="preserve">4a UE Inklusiver Mathematikunterricht oder </v>
      </c>
      <c r="P25" s="1">
        <v>2.5</v>
      </c>
      <c r="Q25" s="10" t="str">
        <f>IF(D18="wahr","Ja","Nein")</f>
        <v>Nein</v>
      </c>
      <c r="U25" t="str">
        <v>4b UE Inklusiver Sprachunterricht</v>
      </c>
      <c r="V25">
        <v>2.5</v>
      </c>
      <c r="W25" s="9"/>
    </row>
    <row r="26" spans="1:23" x14ac:dyDescent="0.25">
      <c r="A26" s="9"/>
      <c r="B26" s="5" t="str">
        <f>Eingabemaske!B27</f>
        <v>9a VO Forschungsfragen und aktuelle Forschungsergebnisse der Inklusiven Pädagogik</v>
      </c>
      <c r="C26" s="51">
        <v>3</v>
      </c>
      <c r="D26" s="1" t="str">
        <f>IF(Eingabemaske!C27=TRUE,"wahr","falsch")</f>
        <v>falsch</v>
      </c>
      <c r="G26" s="1"/>
      <c r="I26" s="5" t="str">
        <v>9a VO Forschungsfragen und aktuelle Forschungsergebnisse der Inklusiven Pädagogik</v>
      </c>
      <c r="J26" s="1">
        <v>3</v>
      </c>
      <c r="L26" s="5" t="str" cm="1">
        <f t="array" ref="L26">IF(D18="wahr",B81:C81,"")</f>
        <v/>
      </c>
      <c r="O26" s="5" t="str" cm="1">
        <f t="array" ref="O26:P26">IF(D18="falsch",B81:C81,"")</f>
        <v>4b UE Inklusiver Sprachunterricht</v>
      </c>
      <c r="P26" s="1">
        <v>2.5</v>
      </c>
      <c r="Q26" s="10" t="str">
        <f>IF(D18="wahr","Ja","Nein")</f>
        <v>Nein</v>
      </c>
      <c r="U26" t="str">
        <v>7a VU Kommunikations- und Sprachentwicklung</v>
      </c>
      <c r="V26">
        <v>3</v>
      </c>
      <c r="W26" s="9"/>
    </row>
    <row r="27" spans="1:23" x14ac:dyDescent="0.25">
      <c r="A27" s="9"/>
      <c r="B27" s="5" t="str">
        <f>Eingabemaske!B28</f>
        <v>9b PS Entwicklung und Reflexion von Forschungsfragen zur Inklusiven Pädagogik</v>
      </c>
      <c r="C27" s="51">
        <v>3</v>
      </c>
      <c r="D27" s="1" t="str">
        <f>IF(Eingabemaske!C28=TRUE,"wahr","falsch")</f>
        <v>falsch</v>
      </c>
      <c r="G27" s="1"/>
      <c r="I27" s="5" t="str">
        <v>9b PS Entwicklung und Reflexion von Forschungsfragen zur Inklusiven Pädagogik</v>
      </c>
      <c r="J27" s="1">
        <v>3</v>
      </c>
      <c r="L27" s="5" t="str" cm="1">
        <f t="array" ref="L27">IF(D27="wahr",B82:C82,"")</f>
        <v/>
      </c>
      <c r="O27" s="5" t="s">
        <v>86</v>
      </c>
      <c r="P27" s="1">
        <v>3</v>
      </c>
      <c r="Q27" s="10" t="s">
        <v>15</v>
      </c>
      <c r="U27" t="str">
        <v>7b VU Inklusive Pädagogik bei sensorischen Beeinträchtigungen</v>
      </c>
      <c r="V27">
        <v>2.5</v>
      </c>
      <c r="W27" s="9"/>
    </row>
    <row r="28" spans="1:23" ht="15.75" thickBot="1" x14ac:dyDescent="0.3">
      <c r="A28" s="9"/>
      <c r="B28" s="5" t="str">
        <f>Eingabemaske!B29</f>
        <v>10 SE Seminar mit Bachelorarbeit</v>
      </c>
      <c r="C28" s="52">
        <v>7.5</v>
      </c>
      <c r="D28" s="1" t="str">
        <f>IF(Eingabemaske!C29=TRUE,"wahr","falsch")</f>
        <v>falsch</v>
      </c>
      <c r="G28" s="1"/>
      <c r="I28" s="5" t="str">
        <v>10 SE Seminar mit Bachelorarbeit</v>
      </c>
      <c r="J28" s="1">
        <v>7.5</v>
      </c>
      <c r="L28" s="5"/>
      <c r="O28" s="5" t="s">
        <v>87</v>
      </c>
      <c r="P28" s="1">
        <v>2.5</v>
      </c>
      <c r="Q28" s="10" t="s">
        <v>15</v>
      </c>
      <c r="W28" s="9"/>
    </row>
    <row r="29" spans="1:23" x14ac:dyDescent="0.25">
      <c r="A29" s="9"/>
      <c r="B29" s="5"/>
      <c r="C29" s="76"/>
      <c r="D29" s="1"/>
      <c r="G29" s="1"/>
      <c r="I29" s="5"/>
      <c r="J29" s="1"/>
      <c r="L29" s="5"/>
      <c r="O29" s="5"/>
      <c r="P29" s="1"/>
      <c r="Q29" s="10"/>
      <c r="W29" s="9"/>
    </row>
    <row r="30" spans="1:23" x14ac:dyDescent="0.25">
      <c r="A30" s="9"/>
      <c r="B30" s="9"/>
      <c r="C30" s="41"/>
      <c r="D30" s="41"/>
      <c r="E30" s="9"/>
      <c r="F30" s="9"/>
      <c r="G30" s="41"/>
      <c r="H30" s="9"/>
      <c r="I30" s="9"/>
      <c r="J30" s="41"/>
      <c r="K30" s="9"/>
      <c r="L30" s="42"/>
      <c r="M30" s="9"/>
      <c r="N30" s="9"/>
      <c r="O30" s="42"/>
      <c r="P30" s="41"/>
      <c r="Q30" s="10"/>
      <c r="R30" s="9"/>
      <c r="S30" s="9"/>
      <c r="T30" s="9"/>
      <c r="U30" s="9"/>
      <c r="V30" s="9"/>
      <c r="W30" s="9"/>
    </row>
    <row r="31" spans="1:23" x14ac:dyDescent="0.25">
      <c r="A31" s="9"/>
      <c r="B31" s="9"/>
      <c r="C31" s="41"/>
      <c r="D31" s="41"/>
      <c r="E31" s="9"/>
      <c r="F31" s="9"/>
      <c r="G31" s="41"/>
      <c r="H31" s="9"/>
      <c r="I31" s="9"/>
      <c r="J31" s="41"/>
      <c r="K31" s="9"/>
      <c r="L31" s="42"/>
      <c r="M31" s="9"/>
      <c r="N31" s="9"/>
      <c r="O31" s="42"/>
      <c r="P31" s="41"/>
      <c r="Q31" s="10"/>
      <c r="R31" s="9"/>
      <c r="S31" s="9"/>
      <c r="T31" s="9"/>
      <c r="U31" s="9"/>
      <c r="V31" s="9"/>
      <c r="W31" s="9"/>
    </row>
    <row r="32" spans="1:23" x14ac:dyDescent="0.25">
      <c r="A32" s="9"/>
      <c r="B32" s="9"/>
      <c r="C32" s="41"/>
      <c r="D32" s="41"/>
      <c r="E32" s="9"/>
      <c r="F32" s="9"/>
      <c r="G32" s="41"/>
      <c r="H32" s="9"/>
      <c r="I32" s="9"/>
      <c r="J32" s="41"/>
      <c r="K32" s="9"/>
      <c r="L32" s="42"/>
      <c r="M32" s="9"/>
      <c r="N32" s="9"/>
      <c r="O32" s="42"/>
      <c r="P32" s="41"/>
      <c r="Q32" s="10"/>
      <c r="R32" s="9"/>
      <c r="S32" s="9"/>
      <c r="T32" s="9"/>
      <c r="U32" s="9"/>
      <c r="V32" s="9"/>
      <c r="W32" s="9"/>
    </row>
    <row r="33" spans="1:23" x14ac:dyDescent="0.25">
      <c r="A33" s="9"/>
      <c r="B33" s="9"/>
      <c r="C33" s="41"/>
      <c r="D33" s="41"/>
      <c r="E33" s="9"/>
      <c r="F33" s="9"/>
      <c r="G33" s="41"/>
      <c r="H33" s="9"/>
      <c r="I33" s="9"/>
      <c r="J33" s="41"/>
      <c r="K33" s="9"/>
      <c r="L33" s="42"/>
      <c r="M33" s="9"/>
      <c r="N33" s="9"/>
      <c r="O33" s="42"/>
      <c r="P33" s="41"/>
      <c r="Q33" s="10"/>
      <c r="R33" s="9"/>
      <c r="S33" s="9"/>
      <c r="T33" s="9"/>
      <c r="U33" s="9"/>
      <c r="V33" s="9"/>
      <c r="W33" s="9"/>
    </row>
    <row r="34" spans="1:23" x14ac:dyDescent="0.25">
      <c r="C34" s="1">
        <f>SUM(C2:C33)</f>
        <v>89.5</v>
      </c>
      <c r="G34">
        <f>SUM(G2:G33)</f>
        <v>0</v>
      </c>
      <c r="I34" s="9"/>
      <c r="J34">
        <f t="shared" ref="J34" si="5">SUM(J3:J33)</f>
        <v>86.5</v>
      </c>
      <c r="M34">
        <f>SUM(M2:M33)</f>
        <v>0</v>
      </c>
      <c r="P34">
        <f>SUM(P2:P33)</f>
        <v>76</v>
      </c>
      <c r="Q34" s="10"/>
      <c r="W34" s="9"/>
    </row>
    <row r="35" spans="1:23" ht="15.75" thickBot="1" x14ac:dyDescent="0.3">
      <c r="C35" s="1"/>
      <c r="I35" s="9"/>
      <c r="Q35" s="10"/>
      <c r="W35" s="9"/>
    </row>
    <row r="36" spans="1:23" x14ac:dyDescent="0.25">
      <c r="C36" s="1"/>
      <c r="I36" s="9"/>
      <c r="N36" s="43"/>
      <c r="O36" s="44"/>
      <c r="P36" s="44"/>
      <c r="Q36" s="45"/>
      <c r="W36" s="9"/>
    </row>
    <row r="37" spans="1:23" x14ac:dyDescent="0.25">
      <c r="A37" s="57"/>
      <c r="I37" s="9"/>
      <c r="L37" t="str" cm="1">
        <f t="array" ref="L37">IF(D9="wahr",B84:C84,"")</f>
        <v/>
      </c>
      <c r="N37" s="46"/>
      <c r="O37" s="5" t="str" cm="1">
        <f t="array" ref="O37:P37">IF(D9="falsch",B84:C84,"")</f>
        <v>3d SE Sprachlich-kulturelle Vielfalt und DaZ</v>
      </c>
      <c r="P37">
        <v>2.5</v>
      </c>
      <c r="Q37" s="47" t="str">
        <f>IF(D9="wahr","Ja","Nein")</f>
        <v>Nein</v>
      </c>
      <c r="R37" t="str" cm="1">
        <f t="array" ref="R37">_xlfn._xlws.FILTER(L37:M52,Q37:Q52="Ja","")</f>
        <v/>
      </c>
      <c r="U37" t="str" cm="1">
        <f t="array" ref="U37:V49">_xlfn._xlws.FILTER(O37:P52,Q37:Q52="Nein","")</f>
        <v>3d SE Sprachlich-kulturelle Vielfalt und DaZ</v>
      </c>
      <c r="V37">
        <v>2.5</v>
      </c>
      <c r="W37" s="9"/>
    </row>
    <row r="38" spans="1:23" x14ac:dyDescent="0.25">
      <c r="A38" s="57"/>
      <c r="I38" s="9"/>
      <c r="L38" t="str" cm="1">
        <f t="array" ref="L38">IF(D13="wahr",B85:C85,"")</f>
        <v/>
      </c>
      <c r="N38" s="46"/>
      <c r="O38" s="5" t="str" cm="1">
        <f t="array" ref="O38:P38">IF(D13="falsch",B85:C85,"")</f>
        <v>1b SE Professionelle Rolle, professionelles Selbstverständnis und berufliche</v>
      </c>
      <c r="P38">
        <v>3</v>
      </c>
      <c r="Q38" s="47" t="str">
        <f>IF(D13="wahr","Ja","Nein")</f>
        <v>Nein</v>
      </c>
      <c r="U38" t="str">
        <v>1b SE Professionelle Rolle, professionelles Selbstverständnis und berufliche</v>
      </c>
      <c r="V38">
        <v>3</v>
      </c>
      <c r="W38" s="9"/>
    </row>
    <row r="39" spans="1:23" x14ac:dyDescent="0.25">
      <c r="A39" s="57"/>
      <c r="I39" s="9"/>
      <c r="L39" t="str" cm="1">
        <f t="array" ref="L39">IF(D12="wahr",B86:C86,"")</f>
        <v/>
      </c>
      <c r="N39" s="46"/>
      <c r="O39" s="5" cm="1">
        <f t="array" ref="O39:P39">IF(D12="falsch",B86:C86,"")</f>
        <v>0</v>
      </c>
      <c r="P39">
        <v>0</v>
      </c>
      <c r="Q39" s="47"/>
      <c r="U39" t="str">
        <v>1a SE Geschichte und Ethik der Pädagogik bei Lernschwierigkeiten</v>
      </c>
      <c r="V39">
        <v>3</v>
      </c>
      <c r="W39" s="9"/>
    </row>
    <row r="40" spans="1:23" x14ac:dyDescent="0.25">
      <c r="A40" s="57"/>
      <c r="I40" s="9"/>
      <c r="L40" t="str" cm="1">
        <f t="array" ref="L40">IF(D16="wahr",B87:C87,"")</f>
        <v/>
      </c>
      <c r="N40" s="46"/>
      <c r="O40" s="5" cm="1">
        <f t="array" ref="O40:P40">IF(D16="falsch",B87:C87,"")</f>
        <v>0</v>
      </c>
      <c r="P40">
        <v>0</v>
      </c>
      <c r="Q40" s="47"/>
      <c r="U40" t="str">
        <v>1c SE Forschungsseminar mit Schwerpunkt Schul- und Unterrichtsentwicklung im Kontext Inklusiver Pädagogik</v>
      </c>
      <c r="V40">
        <v>3</v>
      </c>
      <c r="W40" s="9"/>
    </row>
    <row r="41" spans="1:23" x14ac:dyDescent="0.25">
      <c r="A41" s="57"/>
      <c r="I41" s="9"/>
      <c r="L41" t="str" cm="1">
        <f t="array" ref="L41">IF(D19="wahr",B88:C88,"")</f>
        <v/>
      </c>
      <c r="N41" s="46"/>
      <c r="O41" s="5" cm="1">
        <f t="array" ref="O41:P41">IF(D19="falsch",B88:C88,"")</f>
        <v>0</v>
      </c>
      <c r="P41">
        <v>0</v>
      </c>
      <c r="Q41" s="47"/>
      <c r="U41" t="str">
        <v>2a SE Didaktische Modelle und Konzepte inklusiven Unterrichts im Kontext von Lernschwierigkeiten I</v>
      </c>
      <c r="V41">
        <v>2.5</v>
      </c>
      <c r="W41" s="9"/>
    </row>
    <row r="42" spans="1:23" x14ac:dyDescent="0.25">
      <c r="A42" s="57"/>
      <c r="I42" s="9"/>
      <c r="L42" t="str" cm="1">
        <f t="array" ref="L42">IF(D14="wahr",B89:C89,"")</f>
        <v/>
      </c>
      <c r="N42" s="46"/>
      <c r="O42" s="56" t="s">
        <v>73</v>
      </c>
      <c r="P42" s="56">
        <v>3</v>
      </c>
      <c r="Q42" s="47" t="s">
        <v>15</v>
      </c>
      <c r="U42" t="str">
        <v>2b SE Didaktische Modelle und Konzepte inklusiven Unterrichts im Kontext von Lernschwierigkeiten II</v>
      </c>
      <c r="V42">
        <v>2.5</v>
      </c>
      <c r="W42" s="9"/>
    </row>
    <row r="43" spans="1:23" x14ac:dyDescent="0.25">
      <c r="A43" s="57"/>
      <c r="I43" s="9"/>
      <c r="L43" t="str" cm="1">
        <f t="array" ref="L43">IF(D39="wahr",#REF!,"")</f>
        <v/>
      </c>
      <c r="N43" s="46"/>
      <c r="O43" s="56" t="s">
        <v>75</v>
      </c>
      <c r="P43" s="56">
        <v>3</v>
      </c>
      <c r="Q43" s="47" t="s">
        <v>15</v>
      </c>
      <c r="U43" t="str">
        <v>3a SE Unterstützte Kommunikation</v>
      </c>
      <c r="V43">
        <v>3</v>
      </c>
      <c r="W43" s="9"/>
    </row>
    <row r="44" spans="1:23" x14ac:dyDescent="0.25">
      <c r="A44" s="57"/>
      <c r="I44" s="9"/>
      <c r="L44" t="str" cm="1">
        <f t="array" ref="L44">IF(D40="wahr",#REF!,"")</f>
        <v/>
      </c>
      <c r="N44" s="46"/>
      <c r="O44" s="58" t="s">
        <v>78</v>
      </c>
      <c r="P44" s="58">
        <v>2.5</v>
      </c>
      <c r="Q44" s="47" t="s">
        <v>15</v>
      </c>
      <c r="U44" t="str">
        <v>3b UE Assistierende Technologien und spezielle Hard- und Software</v>
      </c>
      <c r="V44">
        <v>1.5</v>
      </c>
      <c r="W44" s="9"/>
    </row>
    <row r="45" spans="1:23" x14ac:dyDescent="0.25">
      <c r="A45" s="57"/>
      <c r="I45" s="9"/>
      <c r="L45" t="str" cm="1">
        <f t="array" ref="L45">IF(D41="wahr",#REF!,"")</f>
        <v/>
      </c>
      <c r="N45" s="46"/>
      <c r="O45" s="58" t="s">
        <v>79</v>
      </c>
      <c r="P45" s="58">
        <v>2.5</v>
      </c>
      <c r="Q45" s="47" t="s">
        <v>15</v>
      </c>
      <c r="U45" t="str">
        <v>3c SE Pädagogik bei komplexen Beeinträchtigungen</v>
      </c>
      <c r="V45">
        <v>1.5</v>
      </c>
      <c r="W45" s="9"/>
    </row>
    <row r="46" spans="1:23" ht="14.25" customHeight="1" x14ac:dyDescent="0.25">
      <c r="A46" s="57"/>
      <c r="I46" s="9"/>
      <c r="L46" t="str" cm="1">
        <f t="array" ref="L46">IF(D42="wahr",#REF!,"")</f>
        <v/>
      </c>
      <c r="N46" s="46"/>
      <c r="O46" s="58" t="s">
        <v>80</v>
      </c>
      <c r="P46" s="58">
        <v>3</v>
      </c>
      <c r="Q46" s="47" t="s">
        <v>15</v>
      </c>
      <c r="U46" t="str">
        <v>4a SE Entwicklungsorientierte Diagnostik und individuelle Leistungsbeurteilung</v>
      </c>
      <c r="V46">
        <v>2.5</v>
      </c>
      <c r="W46" s="9"/>
    </row>
    <row r="47" spans="1:23" x14ac:dyDescent="0.25">
      <c r="A47" s="57"/>
      <c r="I47" s="9"/>
      <c r="L47" t="str" cm="1">
        <f t="array" ref="L47">IF(D43="wahr",#REF!,"")</f>
        <v/>
      </c>
      <c r="N47" s="46"/>
      <c r="O47" s="58" t="s">
        <v>81</v>
      </c>
      <c r="P47" s="58">
        <v>1.5</v>
      </c>
      <c r="Q47" s="47" t="s">
        <v>15</v>
      </c>
      <c r="U47" t="str">
        <v>4b SE Kognitive Entwicklung und Lernen</v>
      </c>
      <c r="V47">
        <v>2.5</v>
      </c>
      <c r="W47" s="9"/>
    </row>
    <row r="48" spans="1:23" x14ac:dyDescent="0.25">
      <c r="A48" s="57"/>
      <c r="I48" s="9"/>
      <c r="L48" t="str" cm="1">
        <f t="array" ref="L48">IF(D44="wahr",#REF!,"")</f>
        <v/>
      </c>
      <c r="N48" s="46"/>
      <c r="O48" s="56" t="s">
        <v>76</v>
      </c>
      <c r="P48" s="56">
        <v>1.5</v>
      </c>
      <c r="Q48" s="47" t="s">
        <v>15</v>
      </c>
      <c r="U48" t="str">
        <v>4c SE Beratung, Kommunikation und Konfliktbearbeitung</v>
      </c>
      <c r="V48">
        <v>2.5</v>
      </c>
      <c r="W48" s="9"/>
    </row>
    <row r="49" spans="1:23" x14ac:dyDescent="0.25">
      <c r="I49" s="9"/>
      <c r="L49" t="str" cm="1">
        <f t="array" ref="L49">IF(D45="wahr",#REF!,"")</f>
        <v/>
      </c>
      <c r="N49" s="46"/>
      <c r="O49" s="58" t="s">
        <v>77</v>
      </c>
      <c r="P49" s="58">
        <v>2.5</v>
      </c>
      <c r="Q49" s="47" t="s">
        <v>15</v>
      </c>
      <c r="U49" t="str">
        <v>5 PR Fachdidaktische Begleitlehrveranstaltung zum Masterpraktikum</v>
      </c>
      <c r="V49">
        <v>2</v>
      </c>
      <c r="W49" s="9"/>
    </row>
    <row r="50" spans="1:23" x14ac:dyDescent="0.25">
      <c r="I50" s="9"/>
      <c r="N50" s="46"/>
      <c r="O50" s="56" t="s">
        <v>74</v>
      </c>
      <c r="P50" s="56">
        <v>2.5</v>
      </c>
      <c r="Q50" s="47" t="s">
        <v>15</v>
      </c>
      <c r="W50" s="9"/>
    </row>
    <row r="51" spans="1:23" x14ac:dyDescent="0.25">
      <c r="I51" s="9"/>
      <c r="N51" s="46"/>
      <c r="O51" s="5" t="s">
        <v>91</v>
      </c>
      <c r="P51">
        <v>2.5</v>
      </c>
      <c r="Q51" s="47" t="s">
        <v>15</v>
      </c>
      <c r="W51" s="9"/>
    </row>
    <row r="52" spans="1:23" x14ac:dyDescent="0.25">
      <c r="I52" s="9"/>
      <c r="N52" s="46"/>
      <c r="O52" s="58" t="s">
        <v>90</v>
      </c>
      <c r="P52" s="58">
        <v>2</v>
      </c>
      <c r="Q52" s="47" t="s">
        <v>15</v>
      </c>
      <c r="W52" s="9"/>
    </row>
    <row r="53" spans="1:23" x14ac:dyDescent="0.25">
      <c r="C53" s="1"/>
      <c r="I53" s="9"/>
      <c r="N53" s="46"/>
      <c r="P53">
        <f>SUM(P37:P52)</f>
        <v>32</v>
      </c>
      <c r="Q53" s="47"/>
      <c r="W53" s="9"/>
    </row>
    <row r="54" spans="1:23" ht="15.75" thickBot="1" x14ac:dyDescent="0.3">
      <c r="C54" s="1"/>
      <c r="I54" s="9"/>
      <c r="N54" s="48"/>
      <c r="O54" s="12"/>
      <c r="P54" s="12"/>
      <c r="Q54" s="49"/>
      <c r="W54" s="9"/>
    </row>
    <row r="55" spans="1:23" x14ac:dyDescent="0.25">
      <c r="A55" s="9"/>
      <c r="B55" s="9"/>
      <c r="C55" s="41"/>
      <c r="D55" s="9"/>
      <c r="E55" s="9"/>
      <c r="F55" s="9"/>
      <c r="G55" s="9"/>
      <c r="H55" s="9"/>
      <c r="I55" s="9"/>
      <c r="J55" s="9"/>
      <c r="K55" s="9"/>
      <c r="L55" s="9"/>
      <c r="M55" s="9"/>
      <c r="N55" s="9"/>
      <c r="O55" s="9"/>
      <c r="P55" s="9"/>
      <c r="Q55" s="9"/>
      <c r="R55" s="9"/>
      <c r="S55" s="9"/>
      <c r="T55" s="9"/>
      <c r="U55" s="9"/>
      <c r="V55" s="9"/>
      <c r="W55" s="9"/>
    </row>
    <row r="56" spans="1:23" x14ac:dyDescent="0.25">
      <c r="A56" s="9"/>
      <c r="B56" s="9"/>
      <c r="C56" s="9"/>
      <c r="D56" s="9"/>
      <c r="E56" s="9"/>
      <c r="F56" s="9"/>
      <c r="G56" s="9"/>
      <c r="H56" s="9"/>
      <c r="I56" s="9"/>
      <c r="J56" s="9"/>
      <c r="K56" s="9"/>
      <c r="L56" s="9"/>
      <c r="M56" s="9"/>
      <c r="N56" s="9"/>
      <c r="O56" s="9"/>
      <c r="P56" s="9"/>
      <c r="Q56" s="9"/>
      <c r="R56" s="9"/>
      <c r="S56" s="9"/>
      <c r="T56" s="9"/>
      <c r="U56" s="9"/>
      <c r="V56" s="9"/>
      <c r="W56" s="9"/>
    </row>
    <row r="57" spans="1:23" ht="15.75" thickBot="1" x14ac:dyDescent="0.3">
      <c r="A57" s="9"/>
      <c r="B57" s="9"/>
      <c r="C57" s="9"/>
      <c r="D57" s="9"/>
      <c r="E57" s="9"/>
      <c r="F57" s="9"/>
      <c r="G57" s="9"/>
      <c r="H57" s="9"/>
      <c r="I57" s="9"/>
      <c r="J57" s="9"/>
      <c r="K57" s="9"/>
      <c r="L57" s="9"/>
      <c r="M57" s="9"/>
      <c r="N57" s="9"/>
      <c r="O57" s="9"/>
      <c r="P57" s="9"/>
      <c r="Q57" s="9"/>
      <c r="R57" s="9"/>
      <c r="S57" s="9"/>
      <c r="T57" s="9"/>
      <c r="U57" s="9"/>
      <c r="V57" s="9"/>
      <c r="W57" s="9"/>
    </row>
    <row r="58" spans="1:23" x14ac:dyDescent="0.25">
      <c r="A58" s="106" t="s">
        <v>14</v>
      </c>
      <c r="B58" s="59" t="s">
        <v>52</v>
      </c>
      <c r="C58" s="53">
        <v>3</v>
      </c>
    </row>
    <row r="59" spans="1:23" x14ac:dyDescent="0.25">
      <c r="A59" s="107"/>
      <c r="B59" s="60" t="s">
        <v>53</v>
      </c>
      <c r="C59" s="54">
        <v>2.5</v>
      </c>
      <c r="L59" s="5"/>
    </row>
    <row r="60" spans="1:23" x14ac:dyDescent="0.25">
      <c r="A60" s="107"/>
      <c r="B60" s="60" t="s">
        <v>54</v>
      </c>
      <c r="C60" s="54">
        <v>5</v>
      </c>
      <c r="O60" s="58" t="s">
        <v>16</v>
      </c>
      <c r="P60" s="58"/>
      <c r="Q60" s="58"/>
      <c r="R60" s="58"/>
    </row>
    <row r="61" spans="1:23" x14ac:dyDescent="0.25">
      <c r="A61" s="107"/>
      <c r="B61" s="60" t="s">
        <v>55</v>
      </c>
      <c r="C61" s="54">
        <v>2.5</v>
      </c>
    </row>
    <row r="62" spans="1:23" x14ac:dyDescent="0.25">
      <c r="A62" s="107"/>
      <c r="B62" s="60" t="s">
        <v>56</v>
      </c>
      <c r="C62" s="54">
        <v>1.5</v>
      </c>
    </row>
    <row r="63" spans="1:23" x14ac:dyDescent="0.25">
      <c r="A63" s="107"/>
      <c r="B63" s="60" t="s">
        <v>57</v>
      </c>
      <c r="C63" s="54">
        <v>2.5</v>
      </c>
    </row>
    <row r="64" spans="1:23" x14ac:dyDescent="0.25">
      <c r="A64" s="107"/>
      <c r="B64" s="60" t="s">
        <v>29</v>
      </c>
      <c r="C64" s="54">
        <v>4</v>
      </c>
    </row>
    <row r="65" spans="1:7" x14ac:dyDescent="0.25">
      <c r="A65" s="107"/>
      <c r="B65" s="60" t="s">
        <v>58</v>
      </c>
      <c r="C65" s="54">
        <v>2.5</v>
      </c>
      <c r="E65" s="62"/>
      <c r="F65" s="62"/>
      <c r="G65" s="62"/>
    </row>
    <row r="66" spans="1:7" x14ac:dyDescent="0.25">
      <c r="A66" s="107"/>
      <c r="B66" s="60" t="s">
        <v>59</v>
      </c>
      <c r="C66" s="54">
        <v>1.5</v>
      </c>
      <c r="E66" s="62"/>
      <c r="F66" s="63" t="s">
        <v>17</v>
      </c>
      <c r="G66" s="62"/>
    </row>
    <row r="67" spans="1:7" x14ac:dyDescent="0.25">
      <c r="A67" s="107"/>
      <c r="B67" s="60" t="s">
        <v>60</v>
      </c>
      <c r="C67" s="54">
        <v>3</v>
      </c>
      <c r="E67" s="62"/>
      <c r="F67" s="62"/>
      <c r="G67" s="62"/>
    </row>
    <row r="68" spans="1:7" x14ac:dyDescent="0.25">
      <c r="A68" s="107"/>
      <c r="B68" s="60" t="s">
        <v>61</v>
      </c>
      <c r="C68" s="54">
        <v>2.5</v>
      </c>
    </row>
    <row r="69" spans="1:7" x14ac:dyDescent="0.25">
      <c r="A69" s="107"/>
      <c r="B69" s="60" t="s">
        <v>62</v>
      </c>
      <c r="C69" s="54">
        <v>2.5</v>
      </c>
    </row>
    <row r="70" spans="1:7" x14ac:dyDescent="0.25">
      <c r="A70" s="107"/>
      <c r="B70" s="60" t="s">
        <v>63</v>
      </c>
      <c r="C70" s="54">
        <v>2.5</v>
      </c>
    </row>
    <row r="71" spans="1:7" x14ac:dyDescent="0.25">
      <c r="A71" s="107"/>
      <c r="B71" s="60" t="s">
        <v>64</v>
      </c>
      <c r="C71" s="54">
        <v>2.5</v>
      </c>
    </row>
    <row r="72" spans="1:7" x14ac:dyDescent="0.25">
      <c r="A72" s="107"/>
      <c r="B72" s="60" t="s">
        <v>89</v>
      </c>
      <c r="C72" s="54">
        <v>5</v>
      </c>
    </row>
    <row r="73" spans="1:7" x14ac:dyDescent="0.25">
      <c r="A73" s="107"/>
      <c r="B73" s="60" t="s">
        <v>89</v>
      </c>
      <c r="C73" s="54" t="s">
        <v>88</v>
      </c>
    </row>
    <row r="74" spans="1:7" x14ac:dyDescent="0.25">
      <c r="A74" s="107"/>
      <c r="B74" s="60" t="s">
        <v>65</v>
      </c>
      <c r="C74" s="54">
        <v>1.5</v>
      </c>
    </row>
    <row r="75" spans="1:7" x14ac:dyDescent="0.25">
      <c r="A75" s="107"/>
      <c r="B75" s="60" t="s">
        <v>66</v>
      </c>
      <c r="C75" s="54">
        <v>2.5</v>
      </c>
    </row>
    <row r="76" spans="1:7" x14ac:dyDescent="0.25">
      <c r="A76" s="107"/>
      <c r="B76" s="60" t="s">
        <v>67</v>
      </c>
      <c r="C76" s="54">
        <v>4</v>
      </c>
    </row>
    <row r="77" spans="1:7" x14ac:dyDescent="0.25">
      <c r="A77" s="107"/>
      <c r="B77" s="60" t="s">
        <v>68</v>
      </c>
      <c r="C77" s="54">
        <v>6</v>
      </c>
    </row>
    <row r="78" spans="1:7" x14ac:dyDescent="0.25">
      <c r="A78" s="107"/>
      <c r="B78" s="60" t="s">
        <v>69</v>
      </c>
      <c r="C78" s="54">
        <v>3.5</v>
      </c>
    </row>
    <row r="79" spans="1:7" x14ac:dyDescent="0.25">
      <c r="A79" s="107"/>
      <c r="B79" s="60" t="s">
        <v>70</v>
      </c>
      <c r="C79" s="54">
        <v>5</v>
      </c>
    </row>
    <row r="80" spans="1:7" x14ac:dyDescent="0.25">
      <c r="A80" s="107"/>
      <c r="B80" s="60" t="s">
        <v>93</v>
      </c>
      <c r="C80" s="54">
        <v>2.5</v>
      </c>
    </row>
    <row r="81" spans="1:3" ht="15.75" thickBot="1" x14ac:dyDescent="0.3">
      <c r="A81" s="108"/>
      <c r="B81" s="61" t="s">
        <v>85</v>
      </c>
      <c r="C81" s="55">
        <v>2.5</v>
      </c>
    </row>
    <row r="82" spans="1:3" x14ac:dyDescent="0.25">
      <c r="A82" s="74"/>
      <c r="B82" s="75"/>
      <c r="C82" s="76"/>
    </row>
    <row r="83" spans="1:3" ht="15.75" thickBot="1" x14ac:dyDescent="0.3">
      <c r="A83" s="1"/>
      <c r="C83" s="1"/>
    </row>
    <row r="84" spans="1:3" x14ac:dyDescent="0.25">
      <c r="A84" s="109" t="s">
        <v>13</v>
      </c>
      <c r="B84" s="59" t="s">
        <v>71</v>
      </c>
      <c r="C84" s="53">
        <v>2.5</v>
      </c>
    </row>
    <row r="85" spans="1:3" x14ac:dyDescent="0.25">
      <c r="A85" s="110"/>
      <c r="B85" s="60" t="s">
        <v>72</v>
      </c>
      <c r="C85" s="54">
        <v>3</v>
      </c>
    </row>
    <row r="86" spans="1:3" x14ac:dyDescent="0.25">
      <c r="A86" s="110"/>
      <c r="B86" s="60"/>
      <c r="C86" s="54"/>
    </row>
    <row r="87" spans="1:3" ht="15.75" thickBot="1" x14ac:dyDescent="0.3">
      <c r="A87" s="111"/>
      <c r="B87" s="61"/>
      <c r="C87" s="55"/>
    </row>
  </sheetData>
  <sheetProtection selectLockedCells="1" selectUnlockedCells="1"/>
  <sortState xmlns:xlrd2="http://schemas.microsoft.com/office/spreadsheetml/2017/richdata2" ref="O43:P52">
    <sortCondition ref="O42:O52"/>
  </sortState>
  <mergeCells count="2">
    <mergeCell ref="A58:A81"/>
    <mergeCell ref="A84:A87"/>
  </mergeCells>
  <phoneticPr fontId="8" type="noConversion"/>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9D0D8-64D7-4E66-85B2-58DB0C1BF085}">
  <sheetPr>
    <tabColor rgb="FFFF0000"/>
  </sheetPr>
  <dimension ref="A1:H56"/>
  <sheetViews>
    <sheetView workbookViewId="0">
      <selection activeCell="I72" sqref="I72"/>
    </sheetView>
  </sheetViews>
  <sheetFormatPr baseColWidth="10" defaultColWidth="9" defaultRowHeight="15" x14ac:dyDescent="0.25"/>
  <cols>
    <col min="1" max="1" width="8.85546875" bestFit="1" customWidth="1"/>
    <col min="2" max="2" width="57.42578125" bestFit="1" customWidth="1"/>
    <col min="5" max="5" width="21" bestFit="1" customWidth="1"/>
  </cols>
  <sheetData>
    <row r="1" spans="1:8" ht="32.25" thickBot="1" x14ac:dyDescent="0.3">
      <c r="A1" s="112" t="s">
        <v>7</v>
      </c>
      <c r="B1" s="113"/>
      <c r="C1" s="113"/>
      <c r="D1" s="113"/>
      <c r="E1" s="113"/>
      <c r="F1" s="114"/>
      <c r="G1" s="9"/>
      <c r="H1" s="9"/>
    </row>
    <row r="2" spans="1:8" ht="15.75" thickBot="1" x14ac:dyDescent="0.3">
      <c r="A2" s="115" t="s">
        <v>6</v>
      </c>
      <c r="B2" s="6" t="s">
        <v>4</v>
      </c>
      <c r="C2" s="6"/>
      <c r="D2" s="6"/>
      <c r="E2" s="6" t="s">
        <v>5</v>
      </c>
      <c r="F2" s="7"/>
      <c r="G2" s="9"/>
      <c r="H2" s="9"/>
    </row>
    <row r="3" spans="1:8" x14ac:dyDescent="0.25">
      <c r="A3" s="116"/>
      <c r="B3" s="1" t="str" cm="1">
        <f t="array" ref="B3:C28">'Seite 1'!R2:S27</f>
        <v/>
      </c>
      <c r="C3" s="1">
        <v>0</v>
      </c>
      <c r="D3" s="1"/>
      <c r="E3" s="1" t="str" cm="1">
        <f t="array" ref="E3:F28">'Seite 1'!U2:V27</f>
        <v>1a VO Einführung in Inklusive Pädagogik in einer pluralistischen Gesellschaft [STEOP]</v>
      </c>
      <c r="F3" s="11">
        <v>3</v>
      </c>
      <c r="G3" s="9"/>
      <c r="H3" s="9"/>
    </row>
    <row r="4" spans="1:8" x14ac:dyDescent="0.25">
      <c r="A4" s="116"/>
      <c r="B4" s="1">
        <v>0</v>
      </c>
      <c r="C4" s="1">
        <v>0</v>
      </c>
      <c r="D4" s="1"/>
      <c r="E4" s="1" t="str">
        <v>1b VU Geschichte schulischer Exklusion und Inklusion</v>
      </c>
      <c r="F4" s="11">
        <v>2.5</v>
      </c>
      <c r="G4" s="9"/>
      <c r="H4" s="9"/>
    </row>
    <row r="5" spans="1:8" x14ac:dyDescent="0.25">
      <c r="A5" s="116"/>
      <c r="B5" s="1">
        <v>0</v>
      </c>
      <c r="C5" s="1">
        <v>0</v>
      </c>
      <c r="D5" s="1"/>
      <c r="E5" s="1" t="str">
        <v>1c VO Disability Studies in Bildung und Erziehung</v>
      </c>
      <c r="F5" s="11">
        <v>5</v>
      </c>
      <c r="G5" s="9"/>
      <c r="H5" s="9"/>
    </row>
    <row r="6" spans="1:8" x14ac:dyDescent="0.25">
      <c r="A6" s="116"/>
      <c r="B6" s="1">
        <v>0</v>
      </c>
      <c r="C6" s="1">
        <v>0</v>
      </c>
      <c r="D6" s="1"/>
      <c r="E6" s="1" t="str">
        <v>2a VU Entwicklungsaufgaben und Inklusion im Jugendalter</v>
      </c>
      <c r="F6" s="11">
        <v>2.5</v>
      </c>
      <c r="G6" s="9"/>
      <c r="H6" s="9"/>
    </row>
    <row r="7" spans="1:8" x14ac:dyDescent="0.25">
      <c r="A7" s="116"/>
      <c r="B7" s="1">
        <v>0</v>
      </c>
      <c r="C7" s="1">
        <v>0</v>
      </c>
      <c r="D7" s="1"/>
      <c r="E7" s="1" t="str">
        <v>6c UE Beratung und Begleitung bei (Schul )Übergängen</v>
      </c>
      <c r="F7" s="11">
        <v>1.5</v>
      </c>
      <c r="G7" s="9"/>
      <c r="H7" s="9"/>
    </row>
    <row r="8" spans="1:8" x14ac:dyDescent="0.25">
      <c r="A8" s="116"/>
      <c r="B8" s="1">
        <v>0</v>
      </c>
      <c r="C8" s="1">
        <v>0</v>
      </c>
      <c r="D8" s="1"/>
      <c r="E8" s="1" t="str">
        <v>3a VU Didaktische Modelle und Konzepte für den inklusiven Unterricht</v>
      </c>
      <c r="F8" s="11">
        <v>2.5</v>
      </c>
      <c r="G8" s="9"/>
      <c r="H8" s="9"/>
    </row>
    <row r="9" spans="1:8" x14ac:dyDescent="0.25">
      <c r="A9" s="116"/>
      <c r="B9" s="1">
        <v>0</v>
      </c>
      <c r="C9" s="1">
        <v>0</v>
      </c>
      <c r="D9" s="1"/>
      <c r="E9" s="1" t="str">
        <v>3b PS Inklusive Organisationsformen des Unterrichts</v>
      </c>
      <c r="F9" s="11">
        <v>4</v>
      </c>
      <c r="G9" s="9"/>
      <c r="H9" s="9"/>
    </row>
    <row r="10" spans="1:8" x14ac:dyDescent="0.25">
      <c r="A10" s="116"/>
      <c r="B10" s="1">
        <v>0</v>
      </c>
      <c r="C10" s="1">
        <v>0</v>
      </c>
      <c r="D10" s="1"/>
      <c r="E10" s="1" t="str">
        <v>5b UE Inklusive Lernkultur und Leistungsbewertung</v>
      </c>
      <c r="F10" s="11">
        <v>2.5</v>
      </c>
      <c r="G10" s="9"/>
      <c r="H10" s="9"/>
    </row>
    <row r="11" spans="1:8" x14ac:dyDescent="0.25">
      <c r="A11" s="116"/>
      <c r="B11" s="1">
        <v>0</v>
      </c>
      <c r="C11" s="1">
        <v>0</v>
      </c>
      <c r="D11" s="1"/>
      <c r="E11" s="1" t="str">
        <v>5c UE Schulgesetzgebung, Lehrpläne und SPF-Verfahren</v>
      </c>
      <c r="F11" s="11">
        <v>1.5</v>
      </c>
      <c r="G11" s="9"/>
      <c r="H11" s="9"/>
    </row>
    <row r="12" spans="1:8" x14ac:dyDescent="0.25">
      <c r="A12" s="116"/>
      <c r="B12" s="1">
        <v>0</v>
      </c>
      <c r="C12" s="1">
        <v>0</v>
      </c>
      <c r="D12" s="1"/>
      <c r="E12" s="1" t="str">
        <v>6a VO Inklusive Schulentwicklung und Organisationsentwicklung</v>
      </c>
      <c r="F12" s="11">
        <v>3</v>
      </c>
      <c r="G12" s="9"/>
      <c r="H12" s="9"/>
    </row>
    <row r="13" spans="1:8" x14ac:dyDescent="0.25">
      <c r="A13" s="116"/>
      <c r="B13" s="1">
        <v>0</v>
      </c>
      <c r="C13" s="1">
        <v>0</v>
      </c>
      <c r="D13" s="1"/>
      <c r="E13" s="1" t="str">
        <v>6b PS Vernetzung und Arbeit in interdisziplinären und multiprofessionellen Teams</v>
      </c>
      <c r="F13" s="11">
        <v>2.5</v>
      </c>
      <c r="G13" s="9"/>
      <c r="H13" s="9"/>
    </row>
    <row r="14" spans="1:8" x14ac:dyDescent="0.25">
      <c r="A14" s="116"/>
      <c r="B14" s="1">
        <v>0</v>
      </c>
      <c r="C14" s="1">
        <v>0</v>
      </c>
      <c r="D14" s="1"/>
      <c r="E14" s="1" t="str">
        <v>5a VU Verstehende Zugänge: Inklusive pädagogische Diagnostik</v>
      </c>
      <c r="F14" s="11">
        <v>2.5</v>
      </c>
      <c r="G14" s="9"/>
      <c r="H14" s="9"/>
    </row>
    <row r="15" spans="1:8" x14ac:dyDescent="0.25">
      <c r="A15" s="116"/>
      <c r="B15" s="1">
        <v>0</v>
      </c>
      <c r="C15" s="1">
        <v>0</v>
      </c>
      <c r="D15" s="1"/>
      <c r="E15" s="1" t="str">
        <v>7c VU Inklusive Pädagogik und körperlich motorische Entwicklung</v>
      </c>
      <c r="F15" s="11">
        <v>2.5</v>
      </c>
      <c r="G15" s="9"/>
      <c r="H15" s="9"/>
    </row>
    <row r="16" spans="1:8" x14ac:dyDescent="0.25">
      <c r="A16" s="116"/>
      <c r="B16" s="1">
        <v>0</v>
      </c>
      <c r="C16" s="1">
        <v>0</v>
      </c>
      <c r="D16" s="1"/>
      <c r="E16" s="1" t="str">
        <v>2b PS Grundlegende Beratungsmethoden, ansätze und –techniken</v>
      </c>
      <c r="F16" s="11">
        <v>2.5</v>
      </c>
      <c r="G16" s="9"/>
      <c r="H16" s="9"/>
    </row>
    <row r="17" spans="1:8" x14ac:dyDescent="0.25">
      <c r="A17" s="116"/>
      <c r="B17" s="1">
        <v>0</v>
      </c>
      <c r="C17" s="1">
        <v>0</v>
      </c>
      <c r="D17" s="1"/>
      <c r="E17" s="1" t="str">
        <v>9 Individuelle Schwerpunktsetzung (Anteilig - max. 5 ECTS-Ap im PM 9)</v>
      </c>
      <c r="F17" s="11">
        <v>5</v>
      </c>
      <c r="G17" s="9"/>
      <c r="H17" s="9"/>
    </row>
    <row r="18" spans="1:8" x14ac:dyDescent="0.25">
      <c r="A18" s="116"/>
      <c r="B18" s="1">
        <v>0</v>
      </c>
      <c r="C18" s="1">
        <v>0</v>
      </c>
      <c r="D18" s="1"/>
      <c r="E18" s="1" t="str">
        <v>9 Individuelle Schwerpunktsetzung (Anteilig - max. 5 ECTS-Ap im PM 9)</v>
      </c>
      <c r="F18" s="11" t="str">
        <v>0 (5)</v>
      </c>
      <c r="G18" s="9"/>
      <c r="H18" s="9"/>
    </row>
    <row r="19" spans="1:8" x14ac:dyDescent="0.25">
      <c r="A19" s="116"/>
      <c r="B19" s="1">
        <v>0</v>
      </c>
      <c r="C19" s="1">
        <v>0</v>
      </c>
      <c r="D19" s="1"/>
      <c r="E19" s="1" t="str">
        <v>8a VU Inklusion und Arbeitswelt</v>
      </c>
      <c r="F19" s="11">
        <v>1.5</v>
      </c>
      <c r="G19" s="9"/>
      <c r="H19" s="9"/>
    </row>
    <row r="20" spans="1:8" x14ac:dyDescent="0.25">
      <c r="A20" s="116"/>
      <c r="B20" s="1">
        <v>0</v>
      </c>
      <c r="C20" s="1">
        <v>0</v>
      </c>
      <c r="D20" s="1"/>
      <c r="E20" s="1" t="str">
        <v>8b UE Unterstützung bei der Berufswahl - Begleitung und Beratung</v>
      </c>
      <c r="F20" s="11">
        <v>2.5</v>
      </c>
      <c r="G20" s="9"/>
      <c r="H20" s="9"/>
    </row>
    <row r="21" spans="1:8" x14ac:dyDescent="0.25">
      <c r="A21" s="116"/>
      <c r="B21" s="1">
        <v>0</v>
      </c>
      <c r="C21" s="1">
        <v>0</v>
      </c>
      <c r="D21" s="1"/>
      <c r="E21" s="1" t="str">
        <v>8c SE Außerschulisches Praktikum</v>
      </c>
      <c r="F21" s="11">
        <v>4</v>
      </c>
      <c r="G21" s="9"/>
      <c r="H21" s="9"/>
    </row>
    <row r="22" spans="1:8" x14ac:dyDescent="0.25">
      <c r="A22" s="116"/>
      <c r="B22" s="1">
        <v>0</v>
      </c>
      <c r="C22" s="1">
        <v>0</v>
      </c>
      <c r="D22" s="1"/>
      <c r="E22" s="1" t="str">
        <v>10 PR Praxissemester – Fachdidaktischer Teil</v>
      </c>
      <c r="F22" s="11">
        <v>6</v>
      </c>
      <c r="G22" s="9"/>
      <c r="H22" s="9"/>
    </row>
    <row r="23" spans="1:8" x14ac:dyDescent="0.25">
      <c r="A23" s="116"/>
      <c r="B23" s="1">
        <v>0</v>
      </c>
      <c r="C23" s="1">
        <v>0</v>
      </c>
      <c r="D23" s="1"/>
      <c r="E23" s="1" t="str">
        <v>8d VO Methoden der Schul- und Unterrichtsforschung im Kontext Inklusiver Pädagogik</v>
      </c>
      <c r="F23" s="11">
        <v>3.5</v>
      </c>
      <c r="G23" s="9"/>
      <c r="H23" s="9"/>
    </row>
    <row r="24" spans="1:8" x14ac:dyDescent="0.25">
      <c r="A24" s="116"/>
      <c r="B24" s="1">
        <v>0</v>
      </c>
      <c r="C24" s="1">
        <v>0</v>
      </c>
      <c r="D24" s="1"/>
      <c r="E24" s="1" t="str">
        <v>11 SE Seminar mit Bachelorarbeit</v>
      </c>
      <c r="F24" s="11">
        <v>5</v>
      </c>
      <c r="G24" s="9"/>
      <c r="H24" s="9"/>
    </row>
    <row r="25" spans="1:8" x14ac:dyDescent="0.25">
      <c r="A25" s="116"/>
      <c r="B25" s="1">
        <v>0</v>
      </c>
      <c r="C25" s="1">
        <v>0</v>
      </c>
      <c r="D25" s="1"/>
      <c r="E25" s="1" t="str">
        <v xml:space="preserve">4a UE Inklusiver Mathematikunterricht oder </v>
      </c>
      <c r="F25" s="11">
        <v>2.5</v>
      </c>
      <c r="G25" s="9"/>
      <c r="H25" s="9"/>
    </row>
    <row r="26" spans="1:8" x14ac:dyDescent="0.25">
      <c r="A26" s="116"/>
      <c r="B26" s="1">
        <v>0</v>
      </c>
      <c r="C26" s="1">
        <v>0</v>
      </c>
      <c r="D26" s="1"/>
      <c r="E26" s="1" t="str">
        <v>4b UE Inklusiver Sprachunterricht</v>
      </c>
      <c r="F26" s="11">
        <v>2.5</v>
      </c>
      <c r="G26" s="9"/>
      <c r="H26" s="9"/>
    </row>
    <row r="27" spans="1:8" x14ac:dyDescent="0.25">
      <c r="A27" s="116"/>
      <c r="B27" s="1">
        <v>0</v>
      </c>
      <c r="C27" s="1">
        <v>0</v>
      </c>
      <c r="D27" s="1"/>
      <c r="E27" s="1" t="str">
        <v>7a VU Kommunikations- und Sprachentwicklung</v>
      </c>
      <c r="F27" s="11">
        <v>3</v>
      </c>
      <c r="G27" s="9"/>
      <c r="H27" s="9"/>
    </row>
    <row r="28" spans="1:8" x14ac:dyDescent="0.25">
      <c r="A28" s="116"/>
      <c r="B28" s="1">
        <v>0</v>
      </c>
      <c r="C28" s="1">
        <v>0</v>
      </c>
      <c r="D28" s="1"/>
      <c r="E28" s="1" t="str">
        <v>7b VU Inklusive Pädagogik bei sensorischen Beeinträchtigungen</v>
      </c>
      <c r="F28" s="11">
        <v>2.5</v>
      </c>
      <c r="G28" s="9"/>
      <c r="H28" s="9"/>
    </row>
    <row r="29" spans="1:8" x14ac:dyDescent="0.25">
      <c r="A29" s="116"/>
      <c r="B29" s="1"/>
      <c r="C29" s="1"/>
      <c r="D29" s="1"/>
      <c r="E29" s="1"/>
      <c r="F29" s="11"/>
      <c r="G29" s="9"/>
      <c r="H29" s="9"/>
    </row>
    <row r="30" spans="1:8" ht="15.75" thickBot="1" x14ac:dyDescent="0.3">
      <c r="A30" s="117"/>
      <c r="B30" s="12"/>
      <c r="C30" s="13">
        <f>SUM(C3:C29)</f>
        <v>0</v>
      </c>
      <c r="D30" s="13"/>
      <c r="E30" s="13"/>
      <c r="F30" s="14">
        <f>SUM(F3:F29)</f>
        <v>76</v>
      </c>
      <c r="G30" s="9"/>
      <c r="H30" s="9"/>
    </row>
    <row r="31" spans="1:8" ht="15.75" thickBot="1" x14ac:dyDescent="0.3">
      <c r="B31" s="64" t="s">
        <v>4</v>
      </c>
      <c r="C31" s="65"/>
      <c r="D31" s="65"/>
      <c r="E31" s="65" t="s">
        <v>5</v>
      </c>
      <c r="F31" s="66"/>
      <c r="G31" s="9"/>
      <c r="H31" s="9"/>
    </row>
    <row r="32" spans="1:8" x14ac:dyDescent="0.25">
      <c r="A32" s="118" t="s">
        <v>10</v>
      </c>
      <c r="B32" s="44" t="str" cm="1">
        <f t="array" ref="B32">_xlfn.ANCHORARRAY('Seite 1'!R37)</f>
        <v/>
      </c>
      <c r="C32" s="44"/>
      <c r="D32" s="44"/>
      <c r="E32" s="67" t="str" cm="1">
        <f t="array" ref="E32:F44">_xlfn.ANCHORARRAY('Seite 1'!U37)</f>
        <v>3d SE Sprachlich-kulturelle Vielfalt und DaZ</v>
      </c>
      <c r="F32" s="68">
        <v>2.5</v>
      </c>
      <c r="G32" s="9"/>
      <c r="H32" s="9"/>
    </row>
    <row r="33" spans="1:8" x14ac:dyDescent="0.25">
      <c r="A33" s="119"/>
      <c r="E33" s="1" t="str">
        <v>1b SE Professionelle Rolle, professionelles Selbstverständnis und berufliche</v>
      </c>
      <c r="F33" s="69">
        <v>3</v>
      </c>
      <c r="G33" s="9"/>
      <c r="H33" s="9"/>
    </row>
    <row r="34" spans="1:8" x14ac:dyDescent="0.25">
      <c r="A34" s="119"/>
      <c r="E34" s="1" t="str">
        <v>1a SE Geschichte und Ethik der Pädagogik bei Lernschwierigkeiten</v>
      </c>
      <c r="F34" s="69">
        <v>3</v>
      </c>
      <c r="G34" s="9"/>
      <c r="H34" s="9"/>
    </row>
    <row r="35" spans="1:8" x14ac:dyDescent="0.25">
      <c r="A35" s="119"/>
      <c r="E35" s="1" t="str">
        <v>1c SE Forschungsseminar mit Schwerpunkt Schul- und Unterrichtsentwicklung im Kontext Inklusiver Pädagogik</v>
      </c>
      <c r="F35" s="69">
        <v>3</v>
      </c>
      <c r="G35" s="9"/>
      <c r="H35" s="9"/>
    </row>
    <row r="36" spans="1:8" x14ac:dyDescent="0.25">
      <c r="A36" s="119"/>
      <c r="E36" s="1" t="str">
        <v>2a SE Didaktische Modelle und Konzepte inklusiven Unterrichts im Kontext von Lernschwierigkeiten I</v>
      </c>
      <c r="F36" s="69">
        <v>2.5</v>
      </c>
      <c r="G36" s="9"/>
      <c r="H36" s="9"/>
    </row>
    <row r="37" spans="1:8" x14ac:dyDescent="0.25">
      <c r="A37" s="119"/>
      <c r="E37" s="1" t="str">
        <v>2b SE Didaktische Modelle und Konzepte inklusiven Unterrichts im Kontext von Lernschwierigkeiten II</v>
      </c>
      <c r="F37" s="69">
        <v>2.5</v>
      </c>
      <c r="G37" s="9"/>
      <c r="H37" s="9"/>
    </row>
    <row r="38" spans="1:8" x14ac:dyDescent="0.25">
      <c r="A38" s="119"/>
      <c r="E38" s="1" t="str">
        <v>3a SE Unterstützte Kommunikation</v>
      </c>
      <c r="F38" s="69">
        <v>3</v>
      </c>
      <c r="G38" s="9"/>
      <c r="H38" s="9"/>
    </row>
    <row r="39" spans="1:8" x14ac:dyDescent="0.25">
      <c r="A39" s="119"/>
      <c r="E39" s="1" t="str">
        <v>3b UE Assistierende Technologien und spezielle Hard- und Software</v>
      </c>
      <c r="F39" s="69">
        <v>1.5</v>
      </c>
      <c r="G39" s="9"/>
      <c r="H39" s="9"/>
    </row>
    <row r="40" spans="1:8" x14ac:dyDescent="0.25">
      <c r="A40" s="119"/>
      <c r="E40" s="1" t="str">
        <v>3c SE Pädagogik bei komplexen Beeinträchtigungen</v>
      </c>
      <c r="F40" s="69">
        <v>1.5</v>
      </c>
      <c r="G40" s="9"/>
      <c r="H40" s="9"/>
    </row>
    <row r="41" spans="1:8" x14ac:dyDescent="0.25">
      <c r="A41" s="119"/>
      <c r="E41" s="1" t="str">
        <v>4a SE Entwicklungsorientierte Diagnostik und individuelle Leistungsbeurteilung</v>
      </c>
      <c r="F41" s="69">
        <v>2.5</v>
      </c>
      <c r="G41" s="9"/>
      <c r="H41" s="9"/>
    </row>
    <row r="42" spans="1:8" x14ac:dyDescent="0.25">
      <c r="A42" s="119"/>
      <c r="E42" t="str">
        <v>4b SE Kognitive Entwicklung und Lernen</v>
      </c>
      <c r="F42" s="69">
        <v>2.5</v>
      </c>
      <c r="G42" s="9"/>
      <c r="H42" s="9"/>
    </row>
    <row r="43" spans="1:8" x14ac:dyDescent="0.25">
      <c r="A43" s="119"/>
      <c r="E43" t="str">
        <v>4c SE Beratung, Kommunikation und Konfliktbearbeitung</v>
      </c>
      <c r="F43" s="69">
        <v>2.5</v>
      </c>
      <c r="G43" s="9"/>
      <c r="H43" s="9"/>
    </row>
    <row r="44" spans="1:8" x14ac:dyDescent="0.25">
      <c r="A44" s="119"/>
      <c r="E44" t="str">
        <v>5 PR Fachdidaktische Begleitlehrveranstaltung zum Masterpraktikum</v>
      </c>
      <c r="F44" s="69">
        <v>2</v>
      </c>
      <c r="G44" s="9"/>
      <c r="H44" s="9"/>
    </row>
    <row r="45" spans="1:8" x14ac:dyDescent="0.25">
      <c r="A45" s="119"/>
      <c r="F45" s="69"/>
      <c r="G45" s="9"/>
      <c r="H45" s="9"/>
    </row>
    <row r="46" spans="1:8" x14ac:dyDescent="0.25">
      <c r="A46" s="119"/>
      <c r="F46" s="69"/>
      <c r="G46" s="9"/>
      <c r="H46" s="9"/>
    </row>
    <row r="47" spans="1:8" x14ac:dyDescent="0.25">
      <c r="A47" s="119"/>
      <c r="F47" s="69"/>
      <c r="G47" s="9"/>
      <c r="H47" s="9"/>
    </row>
    <row r="48" spans="1:8" x14ac:dyDescent="0.25">
      <c r="A48" s="119"/>
      <c r="F48" s="69"/>
      <c r="G48" s="9"/>
      <c r="H48" s="9"/>
    </row>
    <row r="49" spans="1:8" x14ac:dyDescent="0.25">
      <c r="A49" s="119"/>
      <c r="F49" s="69"/>
      <c r="G49" s="9"/>
      <c r="H49" s="9"/>
    </row>
    <row r="50" spans="1:8" ht="15.75" thickBot="1" x14ac:dyDescent="0.3">
      <c r="A50" s="120"/>
      <c r="B50" s="70"/>
      <c r="C50" s="70"/>
      <c r="D50" s="70"/>
      <c r="E50" s="70"/>
      <c r="F50" s="49"/>
      <c r="G50" s="9"/>
      <c r="H50" s="9"/>
    </row>
    <row r="51" spans="1:8" x14ac:dyDescent="0.25">
      <c r="A51" s="9"/>
      <c r="B51" s="9"/>
      <c r="C51" s="9"/>
      <c r="D51" s="9"/>
      <c r="E51" s="9"/>
      <c r="F51" s="9"/>
      <c r="G51" s="9"/>
      <c r="H51" s="9"/>
    </row>
    <row r="52" spans="1:8" x14ac:dyDescent="0.25">
      <c r="A52" s="9"/>
      <c r="B52" s="9"/>
      <c r="C52" s="9"/>
      <c r="D52" s="9"/>
      <c r="E52" s="9"/>
      <c r="F52" s="9"/>
      <c r="G52" s="9"/>
      <c r="H52" s="9"/>
    </row>
    <row r="53" spans="1:8" x14ac:dyDescent="0.25">
      <c r="A53" s="9"/>
      <c r="B53" s="9"/>
      <c r="C53" s="9"/>
      <c r="D53" s="9"/>
      <c r="E53" s="9"/>
      <c r="F53" s="9"/>
      <c r="G53" s="9"/>
      <c r="H53" s="9"/>
    </row>
    <row r="54" spans="1:8" x14ac:dyDescent="0.25">
      <c r="A54" s="9"/>
      <c r="B54" s="9"/>
      <c r="C54" s="9"/>
      <c r="D54" s="9"/>
      <c r="E54" s="9"/>
      <c r="F54" s="9"/>
      <c r="G54" s="9"/>
      <c r="H54" s="9"/>
    </row>
    <row r="55" spans="1:8" x14ac:dyDescent="0.25">
      <c r="A55" s="9"/>
      <c r="B55" s="9"/>
      <c r="C55" s="9"/>
      <c r="D55" s="9"/>
      <c r="E55" s="9"/>
      <c r="F55" s="9"/>
      <c r="G55" s="9"/>
      <c r="H55" s="9"/>
    </row>
    <row r="56" spans="1:8" x14ac:dyDescent="0.25">
      <c r="A56" s="9"/>
      <c r="B56" s="9"/>
      <c r="C56" s="9"/>
      <c r="D56" s="9"/>
      <c r="E56" s="9"/>
      <c r="F56" s="9"/>
      <c r="G56" s="9"/>
      <c r="H56" s="9"/>
    </row>
  </sheetData>
  <sheetProtection selectLockedCells="1" selectUnlockedCells="1"/>
  <mergeCells count="3">
    <mergeCell ref="A1:F1"/>
    <mergeCell ref="A2:A30"/>
    <mergeCell ref="A32:A50"/>
  </mergeCells>
  <pageMargins left="0.7" right="0.7" top="0.75" bottom="0.75" header="0.3" footer="0.3"/>
  <pageSetup paperSize="9" orientation="portrait"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7FDDB-31C1-4BD8-9105-E402BDB26BD9}">
  <dimension ref="A1:F65"/>
  <sheetViews>
    <sheetView workbookViewId="0">
      <selection activeCell="A65" sqref="A65:F65"/>
    </sheetView>
  </sheetViews>
  <sheetFormatPr baseColWidth="10" defaultColWidth="9.140625" defaultRowHeight="15" x14ac:dyDescent="0.25"/>
  <cols>
    <col min="1" max="1" width="5.140625" style="88" customWidth="1"/>
    <col min="2" max="2" width="83.28515625" style="88" customWidth="1"/>
    <col min="3" max="3" width="6.140625" style="88" bestFit="1" customWidth="1"/>
    <col min="4" max="4" width="0.85546875" style="88" customWidth="1"/>
    <col min="5" max="5" width="83.140625" style="88" customWidth="1"/>
    <col min="6" max="6" width="6.140625" style="88" bestFit="1" customWidth="1"/>
    <col min="7" max="9" width="9.140625" style="88"/>
    <col min="10" max="10" width="21" style="88" bestFit="1" customWidth="1"/>
    <col min="11" max="16384" width="9.140625" style="88"/>
  </cols>
  <sheetData>
    <row r="1" spans="1:6" ht="40.5" customHeight="1" thickBot="1" x14ac:dyDescent="0.3">
      <c r="A1" s="124" t="s">
        <v>19</v>
      </c>
      <c r="B1" s="125"/>
      <c r="C1" s="125"/>
      <c r="D1" s="126"/>
      <c r="E1" s="125"/>
      <c r="F1" s="127"/>
    </row>
    <row r="2" spans="1:6" ht="13.5" customHeight="1" thickBot="1" x14ac:dyDescent="0.3">
      <c r="A2" s="128" t="s">
        <v>84</v>
      </c>
      <c r="B2" s="15" t="s">
        <v>18</v>
      </c>
      <c r="C2" s="15" t="s">
        <v>8</v>
      </c>
      <c r="D2" s="16"/>
      <c r="E2" s="72" t="s">
        <v>20</v>
      </c>
      <c r="F2" s="17" t="s">
        <v>8</v>
      </c>
    </row>
    <row r="3" spans="1:6" x14ac:dyDescent="0.25">
      <c r="A3" s="129"/>
      <c r="B3" s="18" t="str" cm="1">
        <f t="array" ref="B3:C28">IF(_xlfn.ANCHORARRAY('Seite 2'!B3)=0," ",_xlfn.ANCHORARRAY('Seite 2'!B3))</f>
        <v/>
      </c>
      <c r="C3" s="19" t="str">
        <v xml:space="preserve"> </v>
      </c>
      <c r="D3" s="20"/>
      <c r="E3" s="18" t="str" cm="1">
        <f t="array" ref="E3:F28">IF(_xlfn.ANCHORARRAY('Seite 2'!E3)=0," ",_xlfn.ANCHORARRAY('Seite 2'!E3))</f>
        <v>1a VO Einführung in Inklusive Pädagogik in einer pluralistischen Gesellschaft [STEOP]</v>
      </c>
      <c r="F3" s="21">
        <v>3</v>
      </c>
    </row>
    <row r="4" spans="1:6" x14ac:dyDescent="0.25">
      <c r="A4" s="129"/>
      <c r="B4" s="22" t="str">
        <v xml:space="preserve"> </v>
      </c>
      <c r="C4" s="23" t="str">
        <v xml:space="preserve"> </v>
      </c>
      <c r="D4" s="20"/>
      <c r="E4" s="22" t="str">
        <v>1b VU Geschichte schulischer Exklusion und Inklusion</v>
      </c>
      <c r="F4" s="24">
        <v>2.5</v>
      </c>
    </row>
    <row r="5" spans="1:6" x14ac:dyDescent="0.25">
      <c r="A5" s="129"/>
      <c r="B5" s="22" t="str">
        <v xml:space="preserve"> </v>
      </c>
      <c r="C5" s="23" t="str">
        <v xml:space="preserve"> </v>
      </c>
      <c r="D5" s="20"/>
      <c r="E5" s="22" t="str">
        <v>1c VO Disability Studies in Bildung und Erziehung</v>
      </c>
      <c r="F5" s="24">
        <v>5</v>
      </c>
    </row>
    <row r="6" spans="1:6" x14ac:dyDescent="0.25">
      <c r="A6" s="129"/>
      <c r="B6" s="22" t="str">
        <v xml:space="preserve"> </v>
      </c>
      <c r="C6" s="23" t="str">
        <v xml:space="preserve"> </v>
      </c>
      <c r="D6" s="20"/>
      <c r="E6" s="22" t="str">
        <v>2a VU Entwicklungsaufgaben und Inklusion im Jugendalter</v>
      </c>
      <c r="F6" s="24">
        <v>2.5</v>
      </c>
    </row>
    <row r="7" spans="1:6" x14ac:dyDescent="0.25">
      <c r="A7" s="129"/>
      <c r="B7" s="22" t="str">
        <v xml:space="preserve"> </v>
      </c>
      <c r="C7" s="23" t="str">
        <v xml:space="preserve"> </v>
      </c>
      <c r="D7" s="20"/>
      <c r="E7" s="22" t="str">
        <v>6c UE Beratung und Begleitung bei (Schul )Übergängen</v>
      </c>
      <c r="F7" s="24">
        <v>1.5</v>
      </c>
    </row>
    <row r="8" spans="1:6" x14ac:dyDescent="0.25">
      <c r="A8" s="129"/>
      <c r="B8" s="22" t="str">
        <v xml:space="preserve"> </v>
      </c>
      <c r="C8" s="23" t="str">
        <v xml:space="preserve"> </v>
      </c>
      <c r="D8" s="20"/>
      <c r="E8" s="22" t="str">
        <v>3a VU Didaktische Modelle und Konzepte für den inklusiven Unterricht</v>
      </c>
      <c r="F8" s="24">
        <v>2.5</v>
      </c>
    </row>
    <row r="9" spans="1:6" x14ac:dyDescent="0.25">
      <c r="A9" s="129"/>
      <c r="B9" s="22" t="str">
        <v xml:space="preserve"> </v>
      </c>
      <c r="C9" s="23" t="str">
        <v xml:space="preserve"> </v>
      </c>
      <c r="D9" s="20"/>
      <c r="E9" s="22" t="str">
        <v>3b PS Inklusive Organisationsformen des Unterrichts</v>
      </c>
      <c r="F9" s="24">
        <v>4</v>
      </c>
    </row>
    <row r="10" spans="1:6" x14ac:dyDescent="0.25">
      <c r="A10" s="129"/>
      <c r="B10" s="22" t="str">
        <v xml:space="preserve"> </v>
      </c>
      <c r="C10" s="23" t="str">
        <v xml:space="preserve"> </v>
      </c>
      <c r="D10" s="20"/>
      <c r="E10" s="22" t="str">
        <v>5b UE Inklusive Lernkultur und Leistungsbewertung</v>
      </c>
      <c r="F10" s="24">
        <v>2.5</v>
      </c>
    </row>
    <row r="11" spans="1:6" x14ac:dyDescent="0.25">
      <c r="A11" s="129"/>
      <c r="B11" s="22" t="str">
        <v xml:space="preserve"> </v>
      </c>
      <c r="C11" s="23" t="str">
        <v xml:space="preserve"> </v>
      </c>
      <c r="D11" s="20"/>
      <c r="E11" s="22" t="str">
        <v>5c UE Schulgesetzgebung, Lehrpläne und SPF-Verfahren</v>
      </c>
      <c r="F11" s="24">
        <v>1.5</v>
      </c>
    </row>
    <row r="12" spans="1:6" x14ac:dyDescent="0.25">
      <c r="A12" s="129"/>
      <c r="B12" s="22" t="str">
        <v xml:space="preserve"> </v>
      </c>
      <c r="C12" s="23" t="str">
        <v xml:space="preserve"> </v>
      </c>
      <c r="D12" s="20"/>
      <c r="E12" s="22" t="str">
        <v>6a VO Inklusive Schulentwicklung und Organisationsentwicklung</v>
      </c>
      <c r="F12" s="24">
        <v>3</v>
      </c>
    </row>
    <row r="13" spans="1:6" x14ac:dyDescent="0.25">
      <c r="A13" s="129"/>
      <c r="B13" s="22" t="str">
        <v xml:space="preserve"> </v>
      </c>
      <c r="C13" s="23" t="str">
        <v xml:space="preserve"> </v>
      </c>
      <c r="D13" s="20"/>
      <c r="E13" s="22" t="str">
        <v>6b PS Vernetzung und Arbeit in interdisziplinären und multiprofessionellen Teams</v>
      </c>
      <c r="F13" s="24">
        <v>2.5</v>
      </c>
    </row>
    <row r="14" spans="1:6" x14ac:dyDescent="0.25">
      <c r="A14" s="129"/>
      <c r="B14" s="22" t="str">
        <v xml:space="preserve"> </v>
      </c>
      <c r="C14" s="23" t="str">
        <v xml:space="preserve"> </v>
      </c>
      <c r="D14" s="20"/>
      <c r="E14" s="22" t="str">
        <v>5a VU Verstehende Zugänge: Inklusive pädagogische Diagnostik</v>
      </c>
      <c r="F14" s="24">
        <v>2.5</v>
      </c>
    </row>
    <row r="15" spans="1:6" x14ac:dyDescent="0.25">
      <c r="A15" s="129"/>
      <c r="B15" s="22" t="str">
        <v xml:space="preserve"> </v>
      </c>
      <c r="C15" s="23" t="str">
        <v xml:space="preserve"> </v>
      </c>
      <c r="D15" s="20"/>
      <c r="E15" s="22" t="str">
        <v>7c VU Inklusive Pädagogik und körperlich motorische Entwicklung</v>
      </c>
      <c r="F15" s="24">
        <v>2.5</v>
      </c>
    </row>
    <row r="16" spans="1:6" x14ac:dyDescent="0.25">
      <c r="A16" s="129"/>
      <c r="B16" s="22" t="str">
        <v xml:space="preserve"> </v>
      </c>
      <c r="C16" s="23" t="str">
        <v xml:space="preserve"> </v>
      </c>
      <c r="D16" s="20"/>
      <c r="E16" s="22" t="str">
        <v>2b PS Grundlegende Beratungsmethoden, ansätze und –techniken</v>
      </c>
      <c r="F16" s="24">
        <v>2.5</v>
      </c>
    </row>
    <row r="17" spans="1:6" x14ac:dyDescent="0.25">
      <c r="A17" s="129"/>
      <c r="B17" s="22" t="str">
        <v xml:space="preserve"> </v>
      </c>
      <c r="C17" s="23" t="str">
        <v xml:space="preserve"> </v>
      </c>
      <c r="D17" s="20"/>
      <c r="E17" s="22" t="str">
        <v>9 Individuelle Schwerpunktsetzung (Anteilig - max. 5 ECTS-Ap im PM 9)</v>
      </c>
      <c r="F17" s="24">
        <v>5</v>
      </c>
    </row>
    <row r="18" spans="1:6" x14ac:dyDescent="0.25">
      <c r="A18" s="129"/>
      <c r="B18" s="22" t="str">
        <v xml:space="preserve"> </v>
      </c>
      <c r="C18" s="23" t="str">
        <v xml:space="preserve"> </v>
      </c>
      <c r="D18" s="20"/>
      <c r="E18" s="22" t="str">
        <v>9 Individuelle Schwerpunktsetzung (Anteilig - max. 5 ECTS-Ap im PM 9)</v>
      </c>
      <c r="F18" s="24" t="str">
        <v>0 (5)</v>
      </c>
    </row>
    <row r="19" spans="1:6" x14ac:dyDescent="0.25">
      <c r="A19" s="129"/>
      <c r="B19" s="22" t="str">
        <v xml:space="preserve"> </v>
      </c>
      <c r="C19" s="23" t="str">
        <v xml:space="preserve"> </v>
      </c>
      <c r="D19" s="20"/>
      <c r="E19" s="22" t="str">
        <v>8a VU Inklusion und Arbeitswelt</v>
      </c>
      <c r="F19" s="24">
        <v>1.5</v>
      </c>
    </row>
    <row r="20" spans="1:6" x14ac:dyDescent="0.25">
      <c r="A20" s="129"/>
      <c r="B20" s="22" t="str">
        <v xml:space="preserve"> </v>
      </c>
      <c r="C20" s="23" t="str">
        <v xml:space="preserve"> </v>
      </c>
      <c r="D20" s="20"/>
      <c r="E20" s="22" t="str">
        <v>8b UE Unterstützung bei der Berufswahl - Begleitung und Beratung</v>
      </c>
      <c r="F20" s="24">
        <v>2.5</v>
      </c>
    </row>
    <row r="21" spans="1:6" x14ac:dyDescent="0.25">
      <c r="A21" s="129"/>
      <c r="B21" s="22" t="str">
        <v xml:space="preserve"> </v>
      </c>
      <c r="C21" s="23" t="str">
        <v xml:space="preserve"> </v>
      </c>
      <c r="D21" s="20"/>
      <c r="E21" s="22" t="str">
        <v>8c SE Außerschulisches Praktikum</v>
      </c>
      <c r="F21" s="24">
        <v>4</v>
      </c>
    </row>
    <row r="22" spans="1:6" x14ac:dyDescent="0.25">
      <c r="A22" s="129"/>
      <c r="B22" s="22" t="str">
        <v xml:space="preserve"> </v>
      </c>
      <c r="C22" s="23" t="str">
        <v xml:space="preserve"> </v>
      </c>
      <c r="D22" s="20"/>
      <c r="E22" s="22" t="str">
        <v>10 PR Praxissemester – Fachdidaktischer Teil</v>
      </c>
      <c r="F22" s="24">
        <v>6</v>
      </c>
    </row>
    <row r="23" spans="1:6" x14ac:dyDescent="0.25">
      <c r="A23" s="129"/>
      <c r="B23" s="22" t="str">
        <v xml:space="preserve"> </v>
      </c>
      <c r="C23" s="23" t="str">
        <v xml:space="preserve"> </v>
      </c>
      <c r="D23" s="20"/>
      <c r="E23" s="22" t="str">
        <v>8d VO Methoden der Schul- und Unterrichtsforschung im Kontext Inklusiver Pädagogik</v>
      </c>
      <c r="F23" s="24">
        <v>3.5</v>
      </c>
    </row>
    <row r="24" spans="1:6" x14ac:dyDescent="0.25">
      <c r="A24" s="129"/>
      <c r="B24" s="22" t="str">
        <v xml:space="preserve"> </v>
      </c>
      <c r="C24" s="23" t="str">
        <v xml:space="preserve"> </v>
      </c>
      <c r="D24" s="20"/>
      <c r="E24" s="22" t="str">
        <v>11 SE Seminar mit Bachelorarbeit</v>
      </c>
      <c r="F24" s="24">
        <v>5</v>
      </c>
    </row>
    <row r="25" spans="1:6" x14ac:dyDescent="0.25">
      <c r="A25" s="129"/>
      <c r="B25" s="22" t="str">
        <v xml:space="preserve"> </v>
      </c>
      <c r="C25" s="23" t="str">
        <v xml:space="preserve"> </v>
      </c>
      <c r="D25" s="20"/>
      <c r="E25" s="22" t="str">
        <v xml:space="preserve">4a UE Inklusiver Mathematikunterricht oder </v>
      </c>
      <c r="F25" s="24">
        <v>2.5</v>
      </c>
    </row>
    <row r="26" spans="1:6" x14ac:dyDescent="0.25">
      <c r="A26" s="129"/>
      <c r="B26" s="22" t="str">
        <v xml:space="preserve"> </v>
      </c>
      <c r="C26" s="25" t="str">
        <v xml:space="preserve"> </v>
      </c>
      <c r="D26" s="20"/>
      <c r="E26" s="22" t="str">
        <v>4b UE Inklusiver Sprachunterricht</v>
      </c>
      <c r="F26" s="26">
        <v>2.5</v>
      </c>
    </row>
    <row r="27" spans="1:6" x14ac:dyDescent="0.25">
      <c r="A27" s="129"/>
      <c r="B27" s="22" t="str">
        <v xml:space="preserve"> </v>
      </c>
      <c r="C27" s="25" t="str">
        <v xml:space="preserve"> </v>
      </c>
      <c r="D27" s="20"/>
      <c r="E27" s="22" t="str">
        <v>7a VU Kommunikations- und Sprachentwicklung</v>
      </c>
      <c r="F27" s="26">
        <v>3</v>
      </c>
    </row>
    <row r="28" spans="1:6" x14ac:dyDescent="0.25">
      <c r="A28" s="129"/>
      <c r="B28" s="22" t="str">
        <v xml:space="preserve"> </v>
      </c>
      <c r="C28" s="25" t="str">
        <v xml:space="preserve"> </v>
      </c>
      <c r="D28" s="20"/>
      <c r="E28" s="22" t="str">
        <v>7b VU Inklusive Pädagogik bei sensorischen Beeinträchtigungen</v>
      </c>
      <c r="F28" s="26">
        <v>2.5</v>
      </c>
    </row>
    <row r="29" spans="1:6" ht="15.75" thickBot="1" x14ac:dyDescent="0.3">
      <c r="A29" s="129"/>
      <c r="B29" s="8" t="s">
        <v>9</v>
      </c>
      <c r="C29" s="25">
        <f>SUM(C3:C28)</f>
        <v>0</v>
      </c>
      <c r="D29" s="20"/>
      <c r="E29" s="27" t="s">
        <v>9</v>
      </c>
      <c r="F29" s="26">
        <f>SUM(F3:F28)</f>
        <v>76</v>
      </c>
    </row>
    <row r="30" spans="1:6" ht="9" customHeight="1" thickBot="1" x14ac:dyDescent="0.3">
      <c r="A30" s="121"/>
      <c r="B30" s="122"/>
      <c r="C30" s="122"/>
      <c r="D30" s="122"/>
      <c r="E30" s="122"/>
      <c r="F30" s="123"/>
    </row>
    <row r="31" spans="1:6" ht="15.75" customHeight="1" thickBot="1" x14ac:dyDescent="0.3">
      <c r="A31" s="128" t="s">
        <v>10</v>
      </c>
      <c r="B31" s="17" t="s">
        <v>92</v>
      </c>
      <c r="C31" s="17" t="s">
        <v>8</v>
      </c>
      <c r="D31" s="131"/>
      <c r="E31" s="17" t="s">
        <v>21</v>
      </c>
      <c r="F31" s="17" t="s">
        <v>8</v>
      </c>
    </row>
    <row r="32" spans="1:6" x14ac:dyDescent="0.25">
      <c r="A32" s="129"/>
      <c r="B32" s="28" t="str" cm="1">
        <f t="array" ref="B32">IF(_xlfn.ANCHORARRAY('Seite 2'!B32)=0," ",_xlfn.ANCHORARRAY('Seite 2'!B32))</f>
        <v/>
      </c>
      <c r="C32" s="19"/>
      <c r="D32" s="132"/>
      <c r="E32" s="18" t="str" cm="1">
        <f t="array" ref="E32:F44">IF(_xlfn.ANCHORARRAY('Seite 2'!E32)=0," ",_xlfn.ANCHORARRAY('Seite 2'!E32))</f>
        <v>3d SE Sprachlich-kulturelle Vielfalt und DaZ</v>
      </c>
      <c r="F32" s="21">
        <v>2.5</v>
      </c>
    </row>
    <row r="33" spans="1:6" x14ac:dyDescent="0.25">
      <c r="A33" s="129"/>
      <c r="B33" s="29"/>
      <c r="C33" s="23"/>
      <c r="D33" s="132"/>
      <c r="E33" s="22" t="str">
        <v>1b SE Professionelle Rolle, professionelles Selbstverständnis und berufliche</v>
      </c>
      <c r="F33" s="24">
        <v>3</v>
      </c>
    </row>
    <row r="34" spans="1:6" x14ac:dyDescent="0.25">
      <c r="A34" s="129"/>
      <c r="B34" s="29"/>
      <c r="C34" s="23"/>
      <c r="D34" s="132"/>
      <c r="E34" s="22" t="str">
        <v>1a SE Geschichte und Ethik der Pädagogik bei Lernschwierigkeiten</v>
      </c>
      <c r="F34" s="24">
        <v>3</v>
      </c>
    </row>
    <row r="35" spans="1:6" x14ac:dyDescent="0.25">
      <c r="A35" s="129"/>
      <c r="B35" s="29"/>
      <c r="C35" s="23"/>
      <c r="D35" s="132"/>
      <c r="E35" s="22" t="str">
        <v>1c SE Forschungsseminar mit Schwerpunkt Schul- und Unterrichtsentwicklung im Kontext Inklusiver Pädagogik</v>
      </c>
      <c r="F35" s="24">
        <v>3</v>
      </c>
    </row>
    <row r="36" spans="1:6" x14ac:dyDescent="0.25">
      <c r="A36" s="129"/>
      <c r="B36" s="29"/>
      <c r="C36" s="23"/>
      <c r="D36" s="132"/>
      <c r="E36" s="22" t="str">
        <v>2a SE Didaktische Modelle und Konzepte inklusiven Unterrichts im Kontext von Lernschwierigkeiten I</v>
      </c>
      <c r="F36" s="24">
        <v>2.5</v>
      </c>
    </row>
    <row r="37" spans="1:6" x14ac:dyDescent="0.25">
      <c r="A37" s="129"/>
      <c r="B37" s="29"/>
      <c r="C37" s="23"/>
      <c r="D37" s="132"/>
      <c r="E37" s="22" t="str">
        <v>2b SE Didaktische Modelle und Konzepte inklusiven Unterrichts im Kontext von Lernschwierigkeiten II</v>
      </c>
      <c r="F37" s="24">
        <v>2.5</v>
      </c>
    </row>
    <row r="38" spans="1:6" x14ac:dyDescent="0.25">
      <c r="A38" s="129"/>
      <c r="B38" s="29"/>
      <c r="C38" s="23"/>
      <c r="D38" s="132"/>
      <c r="E38" s="22" t="str">
        <v>3a SE Unterstützte Kommunikation</v>
      </c>
      <c r="F38" s="24">
        <v>3</v>
      </c>
    </row>
    <row r="39" spans="1:6" x14ac:dyDescent="0.25">
      <c r="A39" s="129"/>
      <c r="B39" s="29"/>
      <c r="C39" s="23"/>
      <c r="D39" s="132"/>
      <c r="E39" s="22" t="str">
        <v>3b UE Assistierende Technologien und spezielle Hard- und Software</v>
      </c>
      <c r="F39" s="24">
        <v>1.5</v>
      </c>
    </row>
    <row r="40" spans="1:6" x14ac:dyDescent="0.25">
      <c r="A40" s="129"/>
      <c r="B40" s="29"/>
      <c r="C40" s="23"/>
      <c r="D40" s="132"/>
      <c r="E40" s="22" t="str">
        <v>3c SE Pädagogik bei komplexen Beeinträchtigungen</v>
      </c>
      <c r="F40" s="24">
        <v>1.5</v>
      </c>
    </row>
    <row r="41" spans="1:6" x14ac:dyDescent="0.25">
      <c r="A41" s="129"/>
      <c r="B41" s="29"/>
      <c r="C41" s="23"/>
      <c r="D41" s="132"/>
      <c r="E41" s="22" t="str">
        <v>4a SE Entwicklungsorientierte Diagnostik und individuelle Leistungsbeurteilung</v>
      </c>
      <c r="F41" s="24">
        <v>2.5</v>
      </c>
    </row>
    <row r="42" spans="1:6" x14ac:dyDescent="0.25">
      <c r="A42" s="129"/>
      <c r="B42" s="29"/>
      <c r="C42" s="23"/>
      <c r="D42" s="132"/>
      <c r="E42" s="22" t="str">
        <v>4b SE Kognitive Entwicklung und Lernen</v>
      </c>
      <c r="F42" s="24">
        <v>2.5</v>
      </c>
    </row>
    <row r="43" spans="1:6" x14ac:dyDescent="0.25">
      <c r="A43" s="129"/>
      <c r="B43" s="29"/>
      <c r="C43" s="23"/>
      <c r="D43" s="132"/>
      <c r="E43" s="22" t="str">
        <v>4c SE Beratung, Kommunikation und Konfliktbearbeitung</v>
      </c>
      <c r="F43" s="24">
        <v>2.5</v>
      </c>
    </row>
    <row r="44" spans="1:6" x14ac:dyDescent="0.25">
      <c r="A44" s="129"/>
      <c r="B44" s="29"/>
      <c r="C44" s="23"/>
      <c r="D44" s="132"/>
      <c r="E44" s="22" t="str">
        <v>5 PR Fachdidaktische Begleitlehrveranstaltung zum Masterpraktikum</v>
      </c>
      <c r="F44" s="24">
        <v>2</v>
      </c>
    </row>
    <row r="45" spans="1:6" ht="15.75" thickBot="1" x14ac:dyDescent="0.3">
      <c r="A45" s="130"/>
      <c r="B45" s="30" t="s">
        <v>9</v>
      </c>
      <c r="C45" s="32">
        <f>SUM(C32:C44)</f>
        <v>0</v>
      </c>
      <c r="D45" s="133"/>
      <c r="E45" s="31" t="s">
        <v>9</v>
      </c>
      <c r="F45" s="33">
        <f>SUM(F32:F44)</f>
        <v>32</v>
      </c>
    </row>
    <row r="46" spans="1:6" ht="9" customHeight="1" thickBot="1" x14ac:dyDescent="0.3">
      <c r="A46" s="121"/>
      <c r="B46" s="122"/>
      <c r="C46" s="122"/>
      <c r="D46" s="122"/>
      <c r="E46" s="122"/>
      <c r="F46" s="123"/>
    </row>
    <row r="47" spans="1:6" x14ac:dyDescent="0.25">
      <c r="A47" s="84"/>
      <c r="B47" s="85"/>
      <c r="C47" s="85"/>
      <c r="D47" s="85"/>
      <c r="E47" s="85"/>
      <c r="F47" s="86"/>
    </row>
    <row r="48" spans="1:6" x14ac:dyDescent="0.25">
      <c r="A48" s="87"/>
      <c r="F48" s="89"/>
    </row>
    <row r="49" spans="1:6" x14ac:dyDescent="0.25">
      <c r="A49" s="87"/>
      <c r="F49" s="89"/>
    </row>
    <row r="50" spans="1:6" x14ac:dyDescent="0.25">
      <c r="A50" s="87"/>
      <c r="F50" s="89"/>
    </row>
    <row r="51" spans="1:6" x14ac:dyDescent="0.25">
      <c r="A51" s="87"/>
      <c r="F51" s="89"/>
    </row>
    <row r="52" spans="1:6" x14ac:dyDescent="0.25">
      <c r="A52" s="87"/>
      <c r="F52" s="89"/>
    </row>
    <row r="53" spans="1:6" x14ac:dyDescent="0.25">
      <c r="A53" s="87"/>
      <c r="F53" s="89"/>
    </row>
    <row r="54" spans="1:6" x14ac:dyDescent="0.25">
      <c r="A54" s="87"/>
      <c r="F54" s="89"/>
    </row>
    <row r="55" spans="1:6" x14ac:dyDescent="0.25">
      <c r="A55" s="87"/>
      <c r="F55" s="89"/>
    </row>
    <row r="56" spans="1:6" x14ac:dyDescent="0.25">
      <c r="A56" s="87"/>
      <c r="F56" s="89"/>
    </row>
    <row r="57" spans="1:6" x14ac:dyDescent="0.25">
      <c r="A57" s="87"/>
      <c r="F57" s="89"/>
    </row>
    <row r="58" spans="1:6" x14ac:dyDescent="0.25">
      <c r="A58" s="87"/>
      <c r="F58" s="89"/>
    </row>
    <row r="59" spans="1:6" x14ac:dyDescent="0.25">
      <c r="A59" s="87"/>
      <c r="F59" s="89"/>
    </row>
    <row r="60" spans="1:6" x14ac:dyDescent="0.25">
      <c r="A60" s="87"/>
      <c r="F60" s="89"/>
    </row>
    <row r="61" spans="1:6" x14ac:dyDescent="0.25">
      <c r="A61" s="87"/>
      <c r="F61" s="89"/>
    </row>
    <row r="62" spans="1:6" x14ac:dyDescent="0.25">
      <c r="A62" s="87"/>
      <c r="F62" s="89"/>
    </row>
    <row r="63" spans="1:6" x14ac:dyDescent="0.25">
      <c r="A63" s="87"/>
      <c r="F63" s="89"/>
    </row>
    <row r="64" spans="1:6" ht="15.75" thickBot="1" x14ac:dyDescent="0.3">
      <c r="A64" s="90"/>
      <c r="B64" s="91"/>
      <c r="C64" s="91"/>
      <c r="D64" s="91"/>
      <c r="E64" s="91"/>
      <c r="F64" s="92"/>
    </row>
    <row r="65" spans="1:6" ht="32.25" customHeight="1" thickBot="1" x14ac:dyDescent="0.3">
      <c r="A65" s="121" t="s">
        <v>94</v>
      </c>
      <c r="B65" s="122"/>
      <c r="C65" s="122"/>
      <c r="D65" s="122"/>
      <c r="E65" s="122"/>
      <c r="F65" s="123"/>
    </row>
  </sheetData>
  <sheetProtection algorithmName="SHA-512" hashValue="ddL8inCOsLCRDx4UnwKXYMe5grisKNMG0qJJt77ZdbVouXSJTLUjnZI1ygf67S+/NcvdPeSrxFmeri+s0LEB7A==" saltValue="A5R9r+8EWjN/WNjUWRnK2Q==" spinCount="100000" sheet="1" objects="1" scenarios="1" selectLockedCells="1" selectUnlockedCells="1"/>
  <mergeCells count="7">
    <mergeCell ref="A46:F46"/>
    <mergeCell ref="A65:F65"/>
    <mergeCell ref="A1:F1"/>
    <mergeCell ref="A2:A29"/>
    <mergeCell ref="A31:A45"/>
    <mergeCell ref="D31:D45"/>
    <mergeCell ref="A30:F30"/>
  </mergeCells>
  <pageMargins left="0.7" right="0.7" top="0.75" bottom="0.75" header="0.3" footer="0.3"/>
  <pageSetup paperSize="9" orientation="landscape" verticalDpi="300" r:id="rId1"/>
  <rowBreaks count="3" manualBreakCount="3">
    <brk id="30" max="16383" man="1"/>
    <brk id="46" max="16383" man="1"/>
    <brk id="65" max="16383"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Eingabemaske</vt:lpstr>
      <vt:lpstr>Seite 1</vt:lpstr>
      <vt:lpstr>Seite 2</vt:lpstr>
      <vt:lpstr>Anrechnung Bachelor neu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Nadegger</dc:creator>
  <cp:lastModifiedBy>Christian Nadegger</cp:lastModifiedBy>
  <cp:lastPrinted>2025-08-29T14:09:43Z</cp:lastPrinted>
  <dcterms:created xsi:type="dcterms:W3CDTF">2025-08-13T13:42:47Z</dcterms:created>
  <dcterms:modified xsi:type="dcterms:W3CDTF">2026-01-01T14:01:25Z</dcterms:modified>
</cp:coreProperties>
</file>