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featurePropertyBag/featurePropertyBag.xml" ContentType="application/vnd.ms-excel.featurepropertyba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E:\Rechner Umstieg\Fertig\Neuer Ordner\"/>
    </mc:Choice>
  </mc:AlternateContent>
  <xr:revisionPtr revIDLastSave="0" documentId="13_ncr:1_{E1EB8F61-0041-4EBB-BA1E-A9B30DB5B148}" xr6:coauthVersionLast="47" xr6:coauthVersionMax="47" xr10:uidLastSave="{00000000-0000-0000-0000-000000000000}"/>
  <workbookProtection workbookAlgorithmName="SHA-512" workbookHashValue="7fVtEkBD5wJWmIMol46s+eh+a4fxraoSk8zmNAQP96rmEO0OE6+d8ixugwUPNjhtLAXLblrFyXFzAVYmJrR5rw==" workbookSaltValue="P7+DnTqBLJFmwwwd4iis8Q==" workbookSpinCount="100000" lockStructure="1"/>
  <bookViews>
    <workbookView xWindow="-120" yWindow="-120" windowWidth="29040" windowHeight="15720" xr2:uid="{2110F912-1D29-41F8-8806-75503712A65C}"/>
  </bookViews>
  <sheets>
    <sheet name="Eingabemaske" sheetId="9" r:id="rId1"/>
    <sheet name="Seite 1" sheetId="3" state="hidden" r:id="rId2"/>
    <sheet name="Seite 2" sheetId="7" state="hidden" r:id="rId3"/>
    <sheet name="Anrechnung Bachelor neu" sheetId="4"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3" i="7" l="1" a="1"/>
  <c r="B3" i="7" s="1"/>
  <c r="E3" i="7" a="1"/>
  <c r="E3" i="7" s="1"/>
  <c r="Q40" i="3"/>
  <c r="L33" i="3" a="1"/>
  <c r="L33" i="3" s="1"/>
  <c r="Q33" i="3"/>
  <c r="O33" i="3" a="1"/>
  <c r="O33" i="3" s="1"/>
  <c r="D17" i="3"/>
  <c r="D18" i="3"/>
  <c r="D19" i="3"/>
  <c r="D20" i="3"/>
  <c r="D21" i="3"/>
  <c r="D22" i="3"/>
  <c r="D23" i="3"/>
  <c r="D24" i="3"/>
  <c r="D25" i="3"/>
  <c r="D26" i="3"/>
  <c r="D27" i="3"/>
  <c r="D28" i="3"/>
  <c r="D29" i="3"/>
  <c r="D30" i="3"/>
  <c r="D31" i="3"/>
  <c r="D32" i="3"/>
  <c r="D33" i="3"/>
  <c r="D34" i="3"/>
  <c r="D35" i="3"/>
  <c r="D36" i="3"/>
  <c r="D37" i="3"/>
  <c r="D38" i="3"/>
  <c r="D39" i="3"/>
  <c r="D40" i="3"/>
  <c r="D41" i="3"/>
  <c r="D42" i="3"/>
  <c r="D43" i="3"/>
  <c r="D44" i="3"/>
  <c r="D45" i="3"/>
  <c r="D46" i="3"/>
  <c r="D47" i="3"/>
  <c r="D48" i="3"/>
  <c r="B17" i="3"/>
  <c r="B18" i="3"/>
  <c r="B19" i="3"/>
  <c r="B20" i="3"/>
  <c r="B21" i="3"/>
  <c r="B22" i="3"/>
  <c r="B23" i="3"/>
  <c r="B24" i="3"/>
  <c r="B25" i="3"/>
  <c r="B26" i="3"/>
  <c r="B27" i="3"/>
  <c r="B28" i="3"/>
  <c r="B29" i="3"/>
  <c r="B30" i="3"/>
  <c r="B31" i="3"/>
  <c r="B32" i="3"/>
  <c r="B33" i="3"/>
  <c r="B34" i="3"/>
  <c r="B35" i="3"/>
  <c r="B36" i="3"/>
  <c r="B37" i="3"/>
  <c r="B38" i="3"/>
  <c r="B39" i="3"/>
  <c r="B40" i="3"/>
  <c r="B41" i="3"/>
  <c r="B42" i="3"/>
  <c r="B43" i="3"/>
  <c r="B44" i="3"/>
  <c r="B45" i="3"/>
  <c r="B46" i="3"/>
  <c r="B47" i="3"/>
  <c r="B48" i="3"/>
  <c r="B49" i="3"/>
  <c r="D3" i="3" l="1"/>
  <c r="D4" i="3"/>
  <c r="D5" i="3"/>
  <c r="D6" i="3"/>
  <c r="D7" i="3"/>
  <c r="D8" i="3"/>
  <c r="D9" i="3"/>
  <c r="D10" i="3"/>
  <c r="D11" i="3"/>
  <c r="D12" i="3"/>
  <c r="D13" i="3"/>
  <c r="D14" i="3"/>
  <c r="D15" i="3"/>
  <c r="D16" i="3"/>
  <c r="L14" i="3" s="1" a="1"/>
  <c r="L14" i="3" s="1"/>
  <c r="B3" i="3"/>
  <c r="B4" i="3"/>
  <c r="B5" i="3"/>
  <c r="B6" i="3"/>
  <c r="B7" i="3"/>
  <c r="B8" i="3"/>
  <c r="B9" i="3"/>
  <c r="B10" i="3"/>
  <c r="B11" i="3"/>
  <c r="B12" i="3"/>
  <c r="B13" i="3"/>
  <c r="B14" i="3"/>
  <c r="B15" i="3"/>
  <c r="B16" i="3"/>
  <c r="L6" i="3" l="1" a="1"/>
  <c r="L6" i="3" s="1"/>
  <c r="Q5" i="3"/>
  <c r="L9" i="3" a="1"/>
  <c r="L9" i="3" s="1"/>
  <c r="L13" i="3" a="1"/>
  <c r="L13" i="3" s="1"/>
  <c r="L15" i="3" a="1"/>
  <c r="L15" i="3" s="1"/>
  <c r="Q14" i="3"/>
  <c r="O34" i="3" a="1"/>
  <c r="O34" i="3" s="1"/>
  <c r="L35" i="3" a="1"/>
  <c r="L35" i="3" s="1"/>
  <c r="L36" i="3" a="1"/>
  <c r="L36" i="3" s="1"/>
  <c r="L39" i="3" a="1"/>
  <c r="L39" i="3" s="1"/>
  <c r="L24" i="3" a="1"/>
  <c r="L24" i="3" s="1"/>
  <c r="L18" i="3" a="1"/>
  <c r="L18" i="3" s="1"/>
  <c r="Q8" i="3"/>
  <c r="L63" i="3" a="1"/>
  <c r="L63" i="3" s="1"/>
  <c r="L64" i="3" a="1"/>
  <c r="L64" i="3" s="1"/>
  <c r="L25" i="3" a="1"/>
  <c r="L25" i="3" s="1"/>
  <c r="L27" i="3" a="1"/>
  <c r="L27" i="3" s="1"/>
  <c r="B50" i="3"/>
  <c r="B51" i="3"/>
  <c r="B52" i="3"/>
  <c r="B53" i="3"/>
  <c r="B54" i="3"/>
  <c r="B55" i="3"/>
  <c r="Q56" i="3"/>
  <c r="Q57" i="3"/>
  <c r="Q58" i="3"/>
  <c r="Q59" i="3"/>
  <c r="L29" i="3" l="1" a="1"/>
  <c r="L29" i="3" s="1"/>
  <c r="Q2" i="3"/>
  <c r="Q63" i="3"/>
  <c r="O63" i="3" a="1"/>
  <c r="O63" i="3" s="1"/>
  <c r="O2" i="3" a="1"/>
  <c r="O2" i="3" s="1"/>
  <c r="O10" i="3" a="1"/>
  <c r="O10" i="3" s="1"/>
  <c r="L10" i="3" a="1"/>
  <c r="L10" i="3" s="1"/>
  <c r="O18" i="3" a="1"/>
  <c r="O18" i="3" s="1"/>
  <c r="O29" i="3" a="1"/>
  <c r="O29" i="3" s="1"/>
  <c r="Q29" i="3"/>
  <c r="O14" i="3" a="1"/>
  <c r="O14" i="3" s="1"/>
  <c r="L32" i="3" a="1"/>
  <c r="L32" i="3" s="1"/>
  <c r="Q32" i="3"/>
  <c r="O32" i="3" a="1"/>
  <c r="O32" i="3" s="1"/>
  <c r="L40" i="3" a="1"/>
  <c r="L40" i="3" s="1"/>
  <c r="O40" i="3" a="1"/>
  <c r="O40" i="3" s="1"/>
  <c r="O30" i="3" a="1"/>
  <c r="O30" i="3" s="1"/>
  <c r="Q30" i="3"/>
  <c r="L30" i="3" a="1"/>
  <c r="L30" i="3" s="1"/>
  <c r="Q28" i="3"/>
  <c r="L28" i="3" a="1"/>
  <c r="L28" i="3" s="1"/>
  <c r="O28" i="3" a="1"/>
  <c r="O28" i="3" s="1"/>
  <c r="Q27" i="3"/>
  <c r="O27" i="3" a="1"/>
  <c r="O27" i="3" s="1"/>
  <c r="O26" i="3" a="1"/>
  <c r="O26" i="3" s="1"/>
  <c r="Q26" i="3"/>
  <c r="L26" i="3" a="1"/>
  <c r="L26" i="3" s="1"/>
  <c r="O25" i="3" a="1"/>
  <c r="O25" i="3" s="1"/>
  <c r="Q25" i="3"/>
  <c r="O24" i="3" a="1"/>
  <c r="O24" i="3" s="1"/>
  <c r="Q24" i="3"/>
  <c r="L23" i="3" a="1"/>
  <c r="L23" i="3" s="1"/>
  <c r="Q23" i="3"/>
  <c r="O23" i="3" a="1"/>
  <c r="O23" i="3" s="1"/>
  <c r="L8" i="3" a="1"/>
  <c r="L8" i="3" s="1"/>
  <c r="O8" i="3" a="1"/>
  <c r="O8" i="3" s="1"/>
  <c r="L21" i="3" a="1"/>
  <c r="L21" i="3" s="1"/>
  <c r="O21" i="3" a="1"/>
  <c r="O21" i="3" s="1"/>
  <c r="Q21" i="3"/>
  <c r="L22" i="3" a="1"/>
  <c r="L22" i="3" s="1"/>
  <c r="Q22" i="3"/>
  <c r="O22" i="3" a="1"/>
  <c r="O22" i="3" s="1"/>
  <c r="L20" i="3" a="1"/>
  <c r="L20" i="3" s="1"/>
  <c r="Q20" i="3"/>
  <c r="O20" i="3" a="1"/>
  <c r="O20" i="3" s="1"/>
  <c r="Q19" i="3"/>
  <c r="L19" i="3" a="1"/>
  <c r="L19" i="3" s="1"/>
  <c r="O19" i="3" a="1"/>
  <c r="O19" i="3" s="1"/>
  <c r="Q18" i="3"/>
  <c r="L16" i="3" a="1"/>
  <c r="L16" i="3" s="1"/>
  <c r="O16" i="3" a="1"/>
  <c r="O16" i="3" s="1"/>
  <c r="Q16" i="3"/>
  <c r="Q12" i="3"/>
  <c r="O12" i="3" a="1"/>
  <c r="O12" i="3" s="1"/>
  <c r="L12" i="3" a="1"/>
  <c r="L12" i="3" s="1"/>
  <c r="Q10" i="3"/>
  <c r="O35" i="3" a="1"/>
  <c r="O35" i="3" s="1"/>
  <c r="L2" i="3" a="1"/>
  <c r="L2" i="3" s="1"/>
  <c r="O65" i="3" a="1"/>
  <c r="O65" i="3" s="1"/>
  <c r="Q65" i="3"/>
  <c r="L65" i="3" a="1"/>
  <c r="L65" i="3" s="1"/>
  <c r="Q64" i="3"/>
  <c r="O64" i="3" a="1"/>
  <c r="O64" i="3" s="1"/>
  <c r="L34" i="3" a="1"/>
  <c r="L34" i="3" s="1"/>
  <c r="O6" i="3" a="1"/>
  <c r="O6" i="3" s="1"/>
  <c r="O39" i="3" a="1"/>
  <c r="O39" i="3" s="1"/>
  <c r="O38" i="3" a="1"/>
  <c r="O38" i="3" s="1"/>
  <c r="L38" i="3" a="1"/>
  <c r="L38" i="3" s="1"/>
  <c r="O36" i="3" a="1"/>
  <c r="O36" i="3" s="1"/>
  <c r="O15" i="3" a="1"/>
  <c r="O15" i="3" s="1"/>
  <c r="Q15" i="3"/>
  <c r="O13" i="3" a="1"/>
  <c r="O13" i="3" s="1"/>
  <c r="Q13" i="3"/>
  <c r="Q9" i="3"/>
  <c r="O9" i="3" a="1"/>
  <c r="O9" i="3" s="1"/>
  <c r="Q6" i="3"/>
  <c r="L5" i="3" a="1"/>
  <c r="L5" i="3" s="1"/>
  <c r="O5" i="3" a="1"/>
  <c r="O5" i="3" s="1"/>
  <c r="Q4" i="3"/>
  <c r="O4" i="3" a="1"/>
  <c r="O4" i="3" s="1"/>
  <c r="L4" i="3" a="1"/>
  <c r="L4" i="3" s="1"/>
  <c r="B2" i="3"/>
  <c r="D2" i="3"/>
  <c r="L72" i="3" a="1"/>
  <c r="L72" i="3" s="1"/>
  <c r="L73" i="3" a="1"/>
  <c r="L73" i="3" s="1"/>
  <c r="L74" i="3" a="1"/>
  <c r="L74" i="3" s="1"/>
  <c r="L75" i="3" a="1"/>
  <c r="L75" i="3" s="1"/>
  <c r="L69" i="3" a="1"/>
  <c r="L69" i="3" s="1"/>
  <c r="L70" i="3" a="1"/>
  <c r="L70" i="3" s="1"/>
  <c r="L71" i="3" a="1"/>
  <c r="L71" i="3" s="1"/>
  <c r="C60" i="3"/>
  <c r="L3" i="3" l="1" a="1"/>
  <c r="L3" i="3" s="1"/>
  <c r="O3" i="3" a="1"/>
  <c r="O3" i="3" s="1"/>
  <c r="Q3" i="3"/>
  <c r="O67" i="3" a="1"/>
  <c r="O67" i="3" s="1"/>
  <c r="L67" i="3" a="1"/>
  <c r="L67" i="3" s="1"/>
  <c r="L66" i="3" a="1"/>
  <c r="L66" i="3" s="1"/>
  <c r="O66" i="3" a="1"/>
  <c r="O66" i="3" s="1"/>
  <c r="O68" i="3" a="1"/>
  <c r="O68" i="3" s="1"/>
  <c r="L68" i="3" a="1"/>
  <c r="L68" i="3" s="1"/>
  <c r="I2" i="3" a="1"/>
  <c r="I2" i="3" s="1"/>
  <c r="F2" i="3" a="1"/>
  <c r="F2" i="3" s="1"/>
  <c r="U63" i="3" l="1" a="1"/>
  <c r="U63" i="3" s="1"/>
  <c r="E44" i="7" s="1" a="1"/>
  <c r="E44" i="7" s="1"/>
  <c r="E35" i="4" s="1" a="1"/>
  <c r="E35" i="4" s="1"/>
  <c r="P79" i="3"/>
  <c r="R63" i="3" a="1"/>
  <c r="R63" i="3" s="1"/>
  <c r="B44" i="7" s="1" a="1"/>
  <c r="B44" i="7" s="1"/>
  <c r="B35" i="4" s="1" a="1"/>
  <c r="B35" i="4" s="1"/>
  <c r="U2" i="3" a="1"/>
  <c r="U2" i="3" s="1"/>
  <c r="P60" i="3"/>
  <c r="R2" i="3" a="1"/>
  <c r="R2" i="3" s="1"/>
  <c r="J60" i="3"/>
  <c r="G60" i="3"/>
  <c r="M60" i="3"/>
  <c r="B3" i="4" l="1" a="1"/>
  <c r="F48" i="4"/>
  <c r="C48" i="4"/>
  <c r="E3" i="4" a="1"/>
  <c r="E3" i="4" s="1"/>
  <c r="F42" i="7"/>
  <c r="B3" i="4" l="1"/>
  <c r="C32" i="4"/>
  <c r="C42" i="7"/>
  <c r="F32"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<sst xmlns="http://schemas.openxmlformats.org/spreadsheetml/2006/main" count="140" uniqueCount="118">
  <si>
    <t>Liste</t>
  </si>
  <si>
    <t>gemacht</t>
  </si>
  <si>
    <t>absolviert</t>
  </si>
  <si>
    <t>noch zu machen</t>
  </si>
  <si>
    <t>Anrechenbar</t>
  </si>
  <si>
    <t>Noch zu Absolvieren</t>
  </si>
  <si>
    <t>Bachelor</t>
  </si>
  <si>
    <t>Umstieg BA alt auf BA neu und MA neu</t>
  </si>
  <si>
    <t>ECTS</t>
  </si>
  <si>
    <t>Summe</t>
  </si>
  <si>
    <t>Master</t>
  </si>
  <si>
    <t>Bedienungsanleitung:</t>
  </si>
  <si>
    <t>Keine Äquivalenzen:</t>
  </si>
  <si>
    <t>Bed auf Med</t>
  </si>
  <si>
    <t>Bed neu</t>
  </si>
  <si>
    <t>Nein</t>
  </si>
  <si>
    <t>Bei gelben Felder muss im Reiter der Bereich für Master erweitert werden, sonst Anzweige "Überlauf"</t>
  </si>
  <si>
    <t>Ausfüllen: Nur Grüne Felder</t>
  </si>
  <si>
    <t>Anrechenbare Lehrveranstaltungen im Bachelorstudium (neu)</t>
  </si>
  <si>
    <t>Äquivalenzen im Bachelorstudium (neu)</t>
  </si>
  <si>
    <t>Noch zu absolvierende Lehrveranstaltungen im Bachelorstudium (neu)</t>
  </si>
  <si>
    <t>Noch zu absolvierende Lehrveranstaltungen im Masterstudium (neu)</t>
  </si>
  <si>
    <r>
      <t xml:space="preserve">Wählen Sie alle bereits von Ihnen im Bachelorstudium (alt) absolvierten Lehrveranstaltungen aus. Das Programm zeigt Ihnen in der zweiten Registerkarte wie die absolvierten Lehrveranstaltungen bei einem Umstieg für das Bachelorstudium (neu) und das Masterstudium (neu) angerechnet bzw. anerkannt werden können und welche Lehrveranstaltungen noch zu absolvieren wären. 
Achtung! Bei diesem Programm handelt es sich lediglich um eine Information und Orientierung! Diese basiert auf der veröffentlichten Äquivalenzliste und Anerkennungsverordnung. Nicht alle Anrechnungs-möglichkeiten sind abbildbar. Bitte klären Sie offene Fragen direkt mit dem/r zuständigen Studienbeauftragten des Unterrichtsfachs/der Spezialisierung bzw. lassen sich von diesem/r beraten. Weitere Informationen dazu erhalten Sie unter:
 </t>
    </r>
    <r>
      <rPr>
        <sz val="11"/>
        <color rgb="FF0070C0"/>
        <rFont val="Aptos Narrow"/>
        <scheme val="minor"/>
      </rPr>
      <t>https://www.uibk.ac.at/fakultaeten/lehrerinnenbildung/studium/umstellung_2026/rechner.html</t>
    </r>
    <r>
      <rPr>
        <sz val="11"/>
        <color theme="1"/>
        <rFont val="Aptos Narrow"/>
        <family val="2"/>
        <scheme val="minor"/>
      </rPr>
      <t xml:space="preserve"> </t>
    </r>
  </si>
  <si>
    <t>1a VO Grundlagen des Haushalts</t>
  </si>
  <si>
    <t>1b VO Grundlagen der Ernährung</t>
  </si>
  <si>
    <t>1c PS Einführung in die Fachdidaktik Ernährung und Haushalt</t>
  </si>
  <si>
    <t>2a UE Einführung in die Kochwerkstatt</t>
  </si>
  <si>
    <t>2b UE Grundlagen Service</t>
  </si>
  <si>
    <t>2c VO Arbeitswissenschaft und Ergonomie</t>
  </si>
  <si>
    <t>2d PS Fachdidaktik Kochen und Servieren</t>
  </si>
  <si>
    <t>3a VO Ernährungswissenschaft I</t>
  </si>
  <si>
    <t>3b VO Humanbiologische Grundlagen</t>
  </si>
  <si>
    <t>3c PS Haushaltstechnologie</t>
  </si>
  <si>
    <t>3d PS Fachdidaktik Sensorik</t>
  </si>
  <si>
    <t>4a VO Grundlagen der Haushaltswissenschaften</t>
  </si>
  <si>
    <t>4b PS Haushalt und Nachhaltigkeit</t>
  </si>
  <si>
    <t>4c PS Integrative Aspekte der Fachdidaktik</t>
  </si>
  <si>
    <t>5a VO Grundlagen der Sozioökonomie des Haushalts</t>
  </si>
  <si>
    <t>5b PS Verbraucherbildung</t>
  </si>
  <si>
    <t>5c PS Leben in der Konsumgesellschaft</t>
  </si>
  <si>
    <t>5d PS Fachdidaktik Verbraucherbildung</t>
  </si>
  <si>
    <t>6a UE Grundlagen Kochwerkstatt</t>
  </si>
  <si>
    <t>6b PS Ökonomische und ökologische Küchenführung</t>
  </si>
  <si>
    <t>7a VO Lebensmittelkunde I</t>
  </si>
  <si>
    <t>7b PS Lebensmittelkunde II</t>
  </si>
  <si>
    <t>7c PS Lebensmittelrecht und -hygiene</t>
  </si>
  <si>
    <t>7d UE Fachdidaktik Versuche und Experimente</t>
  </si>
  <si>
    <t>8a VO Ernährungskultur</t>
  </si>
  <si>
    <t>8b VO Wissenschaftliches Arbeiten</t>
  </si>
  <si>
    <t>8c VO Ernährungspsychologie</t>
  </si>
  <si>
    <t>9a VO Zielgruppenorientierte Ernährung</t>
  </si>
  <si>
    <t>9b PS Angewandte Ernährungslehre</t>
  </si>
  <si>
    <t>9c VO Ernährungswissenschaft II</t>
  </si>
  <si>
    <t>9d PS Fachdidaktik Ernährung und Gesundheit</t>
  </si>
  <si>
    <t>10a PS Public Health</t>
  </si>
  <si>
    <t>10b PS Projekt Gesundheitsförderung</t>
  </si>
  <si>
    <t>11a VO Prävention und Diätetik</t>
  </si>
  <si>
    <t>11b UE Vertiefung Kochstudio</t>
  </si>
  <si>
    <t>12a UE Kreative Kochwerkstatt</t>
  </si>
  <si>
    <t>12b PS Gemeinschaftsverpflegung</t>
  </si>
  <si>
    <t>12c UE Interdisziplinäres Arbeiten</t>
  </si>
  <si>
    <t>13a PS Ernährungswissenschaft III</t>
  </si>
  <si>
    <t>13b VO Politische Dimensionen des Haushalts</t>
  </si>
  <si>
    <t>13c PS Haushalt als Dienstleister</t>
  </si>
  <si>
    <t>13d UE Fachdidaktik Lehrausgänge und Exkursionen</t>
  </si>
  <si>
    <t>14 PR Professionalisierung als Lehrperson</t>
  </si>
  <si>
    <t>15a PS Nachhaltigkeit – globale und individuelle Auswirkungen</t>
  </si>
  <si>
    <t>15b PS Welternährung</t>
  </si>
  <si>
    <t>15c PS Ernährungsökologie</t>
  </si>
  <si>
    <t>15d PS Fachdidaktik kompetenzorientierte Leistungsbeurteilung</t>
  </si>
  <si>
    <t>16 SE Seminar mit Bachelorarbeit</t>
  </si>
  <si>
    <t>1a VO Ernährungswissenschaften I</t>
  </si>
  <si>
    <t>1b VO Haushaltswissenschaften I</t>
  </si>
  <si>
    <t>2a PS Einführung in die Fachdidaktik Ernährung und Haushalt</t>
  </si>
  <si>
    <t>2b UE Serviceorganisation</t>
  </si>
  <si>
    <t>2c UE Kochwerkstatt I</t>
  </si>
  <si>
    <t>3a VO Ernährungswissenschaften II</t>
  </si>
  <si>
    <t>3b VO Humanbiologie</t>
  </si>
  <si>
    <t>3c VO Lebensmittelkunde</t>
  </si>
  <si>
    <t>3d PS Lebensmittelrecht im Setting Schule</t>
  </si>
  <si>
    <t>4a PS Nachhaltigkeit in Haushalt und Konsum</t>
  </si>
  <si>
    <t>4b PS Verbraucher:inenbildung in der Gesellschaft</t>
  </si>
  <si>
    <t>4c PS Inklusive Aspekte der Fachdidaktik</t>
  </si>
  <si>
    <t>5a UE Kochwerkstatt II</t>
  </si>
  <si>
    <t>5b PS Angewandte Ernährungslehre</t>
  </si>
  <si>
    <t>5c PS Fachdidaktik Sensorik und Versuche in der Ernährungs- und Verbraucher:innenbildung</t>
  </si>
  <si>
    <t>6a VO Haushaltswissenschaften II</t>
  </si>
  <si>
    <t>6b PS Public Health</t>
  </si>
  <si>
    <t>7a PS Ernährungswissenschaften III</t>
  </si>
  <si>
    <t>7b VO Ernährungskultur</t>
  </si>
  <si>
    <t>7c UE Wissenschaftliches Arbeiten</t>
  </si>
  <si>
    <t>8a UE Kochwerkstatt III</t>
  </si>
  <si>
    <t>8b PS Ernährungsökologie in Theorie und Praxis</t>
  </si>
  <si>
    <t>8c PS Fachdidaktik Kompetenzorientierte Leistungsbeurteilung</t>
  </si>
  <si>
    <t>9 VO Ernährungspsychologie und zielgruppenorientierte Ernährung</t>
  </si>
  <si>
    <t>10a PS Nachhaltigkeit und Welternährung</t>
  </si>
  <si>
    <t>10b PS Fachdidaktik Interdisziplinäres Arbeiten</t>
  </si>
  <si>
    <t>13 SE Seminar mit Bachelorarbeit</t>
  </si>
  <si>
    <t>11 Individuelle Spezialisierung</t>
  </si>
  <si>
    <t>12 PR Praxissemester – Fachdidaktischer</t>
  </si>
  <si>
    <t>2c VO Prävention und Diätetik</t>
  </si>
  <si>
    <t>2d UE Kochwerkstatt Diätetik</t>
  </si>
  <si>
    <t>3d UE Exkursionen und Projektmanagement in der schulischen Gesundheitsförderung</t>
  </si>
  <si>
    <t>1a VO Ernährungskommunikation</t>
  </si>
  <si>
    <t>1b UE Fachdidaktik Ernährungskommunikation</t>
  </si>
  <si>
    <t>1c VO Ernährungssoziologie und-kultur</t>
  </si>
  <si>
    <t>1d UE Fachspezifische, quantitative und qualitative Forschungsmethoden</t>
  </si>
  <si>
    <t>2a VO Gesundheitsziele und -politik</t>
  </si>
  <si>
    <t>2b VO Gesundheitssoziologie und -kultur</t>
  </si>
  <si>
    <t>3a VO Gesundheits- und Ernährungsbildung</t>
  </si>
  <si>
    <t>3b UE Fachdidaktik Ernährung- und Verbraucher:innenbildung</t>
  </si>
  <si>
    <t>3c UE Aspekte der Prävention und Gesundheitsförderung</t>
  </si>
  <si>
    <t>4 PR Fachdidaktische Begleitlehrveranstaltung zum Masterpraktikum</t>
  </si>
  <si>
    <t>Bachelor Ernährung &amp; Haushalt</t>
  </si>
  <si>
    <t>11 Individuelle Spezialisierung (anteilig - max. 5 ECTS-AP PM11)</t>
  </si>
  <si>
    <t>Anerkennbare Lehrveranstaltungen im Masterstudium (neu)</t>
  </si>
  <si>
    <t>Version 1.1 - Dezember 2025 © C. Nadegger</t>
  </si>
  <si>
    <t>Version 1.1 - Dezember 2025                                              © C. Nadegger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</si>
</sst>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1"/>
      <color theme="1"/>
      <name val="Aptos Narrow"/>
      <family val="2"/>
      <scheme val="minor"/>
    </font>
    <font>
      <sz val="11"/>
      <color theme="1"/>
      <name val="Times New Roman"/>
      <family val="1"/>
    </font>
    <font>
      <b/>
      <u/>
      <sz val="24"/>
      <color theme="1"/>
      <name val="Aptos Narrow"/>
      <family val="2"/>
      <scheme val="minor"/>
    </font>
    <font>
      <b/>
      <u/>
      <sz val="24"/>
      <color theme="1"/>
      <name val="Times New Roman"/>
      <family val="1"/>
    </font>
    <font>
      <b/>
      <sz val="24"/>
      <color theme="1"/>
      <name val="Times New Roman"/>
      <family val="1"/>
    </font>
    <font>
      <u/>
      <sz val="11"/>
      <color theme="1"/>
      <name val="Aptos Narrow"/>
      <family val="2"/>
      <scheme val="minor"/>
    </font>
    <font>
      <b/>
      <sz val="11"/>
      <color theme="1"/>
      <name val="Yu Gothic"/>
      <family val="2"/>
    </font>
    <font>
      <sz val="11"/>
      <name val="Aptos Narrow"/>
      <family val="2"/>
      <scheme val="minor"/>
    </font>
    <font>
      <sz val="8"/>
      <name val="Aptos Narrow"/>
      <family val="2"/>
      <scheme val="minor"/>
    </font>
    <font>
      <b/>
      <sz val="11"/>
      <color theme="1"/>
      <name val="Aptos Narrow"/>
      <scheme val="minor"/>
    </font>
    <font>
      <sz val="11"/>
      <color rgb="FF0070C0"/>
      <name val="Aptos Narrow"/>
      <scheme val="minor"/>
    </font>
  </fonts>
  <fills count="8">
    <fill>
      <patternFill patternType="none"/>
    </fill>
    <fill>
      <patternFill patternType="gray125"/>
    </fill>
    <fill>
      <patternFill patternType="solid">
        <fgColor theme="0" tint="-0.14999847407452621"/>
        <bgColor indexed="64"/>
      </patternFill>
    </fill>
    <fill>
      <patternFill patternType="solid">
        <fgColor rgb="FFFF0000"/>
        <bgColor indexed="64"/>
      </patternFill>
    </fill>
    <fill>
      <patternFill patternType="solid">
        <fgColor theme="0" tint="-0.249977111117893"/>
        <bgColor indexed="64"/>
      </patternFill>
    </fill>
    <fill>
      <patternFill patternType="solid">
        <fgColor rgb="FFFFFF00"/>
        <bgColor indexed="64"/>
      </patternFill>
    </fill>
    <fill>
      <patternFill patternType="solid">
        <fgColor rgb="FF92D050"/>
        <bgColor indexed="64"/>
      </patternFill>
    </fill>
    <fill>
      <patternFill patternType="solid">
        <fgColor rgb="FF002060"/>
        <bgColor indexed="64"/>
      </patternFill>
    </fill>
  </fills>
  <borders count="35">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top style="thin">
        <color indexed="64"/>
      </top>
      <bottom/>
      <diagonal/>
    </border>
    <border>
      <left style="thin">
        <color indexed="64"/>
      </left>
      <right style="medium">
        <color indexed="64"/>
      </right>
      <top style="thin">
        <color indexed="64"/>
      </top>
      <bottom/>
      <diagonal/>
    </border>
    <border>
      <left/>
      <right style="medium">
        <color indexed="64"/>
      </right>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s>
  <cellStyleXfs count="1">
    <xf numFmtId="0" fontId="0" fillId="0" borderId="0"/>
  </cellStyleXfs>
  <cellXfs count="131">
    <xf numFmtId="0" fontId="0" fillId="0" borderId="0" xfId="0"/>
    <xf numFmtId="0" fontId="0" fillId="0" borderId="0" xfId="0" applyAlignment="1">
      <alignment horizontal="center"/>
    </xf>
    <xf numFmtId="0" fontId="0" fillId="2" borderId="1" xfId="0" applyFill="1" applyBorder="1" applyAlignment="1">
      <alignment horizontal="center" vertical="center"/>
    </xf>
    <xf numFmtId="0" fontId="0" fillId="2" borderId="2" xfId="0" applyFill="1" applyBorder="1" applyAlignment="1">
      <alignment horizontal="center" vertical="center"/>
    </xf>
    <xf numFmtId="0" fontId="0" fillId="2" borderId="3" xfId="0" applyFill="1" applyBorder="1" applyAlignment="1">
      <alignment horizontal="center" vertical="center"/>
    </xf>
    <xf numFmtId="0" fontId="0" fillId="0" borderId="0" xfId="0" applyAlignment="1">
      <alignment horizontal="left"/>
    </xf>
    <xf numFmtId="0" fontId="0" fillId="2" borderId="2" xfId="0" applyFill="1" applyBorder="1" applyAlignment="1">
      <alignment horizontal="center"/>
    </xf>
    <xf numFmtId="0" fontId="0" fillId="2" borderId="3" xfId="0" applyFill="1" applyBorder="1" applyAlignment="1">
      <alignment horizontal="center"/>
    </xf>
    <xf numFmtId="0" fontId="1" fillId="0" borderId="0" xfId="0" applyFont="1"/>
    <xf numFmtId="0" fontId="0" fillId="3" borderId="0" xfId="0" applyFill="1"/>
    <xf numFmtId="0" fontId="0" fillId="4" borderId="0" xfId="0" applyFill="1"/>
    <xf numFmtId="0" fontId="0" fillId="0" borderId="10" xfId="0" applyBorder="1" applyAlignment="1">
      <alignment horizontal="center"/>
    </xf>
    <xf numFmtId="0" fontId="0" fillId="0" borderId="4" xfId="0" applyBorder="1"/>
    <xf numFmtId="0" fontId="0" fillId="0" borderId="4" xfId="0" applyBorder="1" applyAlignment="1">
      <alignment horizontal="center"/>
    </xf>
    <xf numFmtId="0" fontId="0" fillId="0" borderId="19" xfId="0" applyBorder="1" applyAlignment="1">
      <alignment horizontal="center"/>
    </xf>
    <xf numFmtId="0" fontId="1" fillId="2" borderId="1" xfId="0" applyFont="1" applyFill="1" applyBorder="1" applyAlignment="1">
      <alignment horizontal="center" vertical="center"/>
    </xf>
    <xf numFmtId="0" fontId="1" fillId="2" borderId="7" xfId="0" applyFont="1" applyFill="1" applyBorder="1" applyAlignment="1">
      <alignment horizontal="center" vertical="center"/>
    </xf>
    <xf numFmtId="0" fontId="1" fillId="2" borderId="6" xfId="0" applyFont="1" applyFill="1" applyBorder="1" applyAlignment="1">
      <alignment horizontal="center"/>
    </xf>
    <xf numFmtId="0" fontId="1" fillId="0" borderId="14" xfId="0" applyFont="1" applyBorder="1" applyAlignment="1">
      <alignment horizontal="left"/>
    </xf>
    <xf numFmtId="0" fontId="1" fillId="0" borderId="15" xfId="0" applyFont="1" applyBorder="1" applyAlignment="1">
      <alignment horizontal="center"/>
    </xf>
    <xf numFmtId="0" fontId="1" fillId="2" borderId="8" xfId="0" applyFont="1" applyFill="1" applyBorder="1" applyAlignment="1">
      <alignment horizontal="center"/>
    </xf>
    <xf numFmtId="0" fontId="1" fillId="0" borderId="16" xfId="0" applyFont="1" applyBorder="1" applyAlignment="1">
      <alignment horizontal="center"/>
    </xf>
    <xf numFmtId="0" fontId="1" fillId="0" borderId="12" xfId="0" applyFont="1" applyBorder="1" applyAlignment="1">
      <alignment horizontal="left"/>
    </xf>
    <xf numFmtId="0" fontId="1" fillId="0" borderId="11" xfId="0" applyFont="1" applyBorder="1" applyAlignment="1">
      <alignment horizontal="center"/>
    </xf>
    <xf numFmtId="0" fontId="1" fillId="0" borderId="13" xfId="0" applyFont="1" applyBorder="1" applyAlignment="1">
      <alignment horizontal="center"/>
    </xf>
    <xf numFmtId="0" fontId="1" fillId="0" borderId="17" xfId="0" applyFont="1" applyBorder="1" applyAlignment="1">
      <alignment horizontal="center"/>
    </xf>
    <xf numFmtId="0" fontId="1" fillId="0" borderId="18" xfId="0" applyFont="1" applyBorder="1" applyAlignment="1">
      <alignment horizontal="center"/>
    </xf>
    <xf numFmtId="0" fontId="1" fillId="0" borderId="0" xfId="0" applyFont="1" applyAlignment="1">
      <alignment horizontal="center"/>
    </xf>
    <xf numFmtId="0" fontId="1" fillId="0" borderId="22" xfId="0" applyFont="1" applyBorder="1"/>
    <xf numFmtId="0" fontId="1" fillId="0" borderId="23" xfId="0" applyFont="1" applyBorder="1"/>
    <xf numFmtId="0" fontId="1" fillId="0" borderId="24" xfId="0" applyFont="1" applyBorder="1"/>
    <xf numFmtId="0" fontId="1" fillId="0" borderId="25" xfId="0" applyFont="1" applyBorder="1"/>
    <xf numFmtId="0" fontId="1" fillId="0" borderId="20" xfId="0" applyFont="1" applyBorder="1" applyAlignment="1">
      <alignment horizontal="center"/>
    </xf>
    <xf numFmtId="0" fontId="1" fillId="0" borderId="21" xfId="0" applyFont="1" applyBorder="1" applyAlignment="1">
      <alignment horizontal="center"/>
    </xf>
    <xf numFmtId="0" fontId="0" fillId="2" borderId="0" xfId="0" applyFill="1"/>
    <xf numFmtId="0" fontId="7" fillId="0" borderId="31" xfId="0" applyFont="1" applyBorder="1" applyAlignment="1" applyProtection="1">
      <alignment horizontal="center"/>
      <protection locked="0"/>
      <extLst>
        <ext xmlns:xfpb="http://schemas.microsoft.com/office/spreadsheetml/2022/featurepropertybag" uri="{C7286773-470A-42A8-94C5-96B5CB345126}">
          <xfpb:xfComplement i="0"/>
        </ext>
      </extLst>
    </xf>
    <xf numFmtId="0" fontId="7" fillId="0" borderId="11" xfId="0" applyFont="1" applyBorder="1" applyAlignment="1" applyProtection="1">
      <alignment horizontal="center"/>
      <protection locked="0"/>
      <extLst>
        <ext xmlns:xfpb="http://schemas.microsoft.com/office/spreadsheetml/2022/featurepropertybag" uri="{C7286773-470A-42A8-94C5-96B5CB345126}">
          <xfpb:xfComplement i="0"/>
        </ext>
      </extLst>
    </xf>
    <xf numFmtId="0" fontId="7" fillId="0" borderId="11" xfId="0" applyFont="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0" borderId="32" xfId="0" applyBorder="1" applyAlignment="1" applyProtection="1">
      <alignment horizontal="center"/>
      <protection locked="0"/>
    </xf>
    <xf numFmtId="0" fontId="0" fillId="0" borderId="33" xfId="0" applyBorder="1" applyAlignment="1" applyProtection="1">
      <alignment horizontal="center"/>
      <protection locked="0"/>
    </xf>
    <xf numFmtId="0" fontId="0" fillId="3" borderId="0" xfId="0" applyFill="1" applyAlignment="1">
      <alignment horizontal="center"/>
    </xf>
    <xf numFmtId="0" fontId="0" fillId="3" borderId="0" xfId="0" applyFill="1" applyAlignment="1">
      <alignment horizontal="left"/>
    </xf>
    <xf numFmtId="0" fontId="0" fillId="0" borderId="26" xfId="0" applyBorder="1"/>
    <xf numFmtId="0" fontId="0" fillId="0" borderId="5" xfId="0" applyBorder="1"/>
    <xf numFmtId="0" fontId="0" fillId="4" borderId="27" xfId="0" applyFill="1" applyBorder="1"/>
    <xf numFmtId="0" fontId="0" fillId="0" borderId="28" xfId="0" applyBorder="1"/>
    <xf numFmtId="0" fontId="0" fillId="4" borderId="10" xfId="0" applyFill="1" applyBorder="1"/>
    <xf numFmtId="0" fontId="0" fillId="0" borderId="29" xfId="0" applyBorder="1"/>
    <xf numFmtId="0" fontId="0" fillId="4" borderId="19" xfId="0" applyFill="1" applyBorder="1"/>
    <xf numFmtId="0" fontId="0" fillId="6" borderId="7" xfId="0" applyFill="1" applyBorder="1" applyAlignment="1">
      <alignment horizontal="center"/>
    </xf>
    <xf numFmtId="0" fontId="0" fillId="6" borderId="27" xfId="0" applyFill="1" applyBorder="1" applyAlignment="1">
      <alignment horizontal="center"/>
    </xf>
    <xf numFmtId="0" fontId="0" fillId="6" borderId="10" xfId="0" applyFill="1" applyBorder="1" applyAlignment="1">
      <alignment horizontal="center"/>
    </xf>
    <xf numFmtId="0" fontId="0" fillId="6" borderId="19" xfId="0" applyFill="1" applyBorder="1" applyAlignment="1">
      <alignment horizontal="center"/>
    </xf>
    <xf numFmtId="0" fontId="0" fillId="6" borderId="0" xfId="0" applyFill="1"/>
    <xf numFmtId="0" fontId="0" fillId="0" borderId="0" xfId="0" applyAlignment="1">
      <alignment textRotation="90"/>
    </xf>
    <xf numFmtId="0" fontId="0" fillId="5" borderId="0" xfId="0" applyFill="1"/>
    <xf numFmtId="0" fontId="0" fillId="6" borderId="26" xfId="0" applyFill="1" applyBorder="1" applyAlignment="1">
      <alignment horizontal="left"/>
    </xf>
    <xf numFmtId="0" fontId="0" fillId="6" borderId="28" xfId="0" applyFill="1" applyBorder="1" applyAlignment="1">
      <alignment horizontal="left"/>
    </xf>
    <xf numFmtId="0" fontId="0" fillId="6" borderId="29" xfId="0" applyFill="1" applyBorder="1" applyAlignment="1">
      <alignment horizontal="left"/>
    </xf>
    <xf numFmtId="0" fontId="0" fillId="7" borderId="0" xfId="0" applyFill="1"/>
    <xf numFmtId="0" fontId="9" fillId="5" borderId="0" xfId="0" applyFont="1" applyFill="1" applyAlignment="1">
      <alignment horizontal="center"/>
    </xf>
    <xf numFmtId="0" fontId="0" fillId="2" borderId="26" xfId="0" applyFill="1" applyBorder="1" applyAlignment="1">
      <alignment horizontal="center"/>
    </xf>
    <xf numFmtId="0" fontId="0" fillId="2" borderId="5" xfId="0" applyFill="1" applyBorder="1" applyAlignment="1">
      <alignment horizontal="center"/>
    </xf>
    <xf numFmtId="0" fontId="0" fillId="2" borderId="27" xfId="0" applyFill="1" applyBorder="1" applyAlignment="1">
      <alignment horizontal="center"/>
    </xf>
    <xf numFmtId="0" fontId="0" fillId="0" borderId="5" xfId="0" applyBorder="1" applyAlignment="1">
      <alignment horizontal="center"/>
    </xf>
    <xf numFmtId="0" fontId="0" fillId="0" borderId="27" xfId="0" applyBorder="1"/>
    <xf numFmtId="0" fontId="0" fillId="0" borderId="10" xfId="0" applyBorder="1"/>
    <xf numFmtId="0" fontId="0" fillId="4" borderId="4" xfId="0" applyFill="1" applyBorder="1"/>
    <xf numFmtId="0" fontId="0" fillId="0" borderId="7" xfId="0" applyBorder="1"/>
    <xf numFmtId="0" fontId="1" fillId="2" borderId="6" xfId="0" applyFont="1" applyFill="1" applyBorder="1" applyAlignment="1">
      <alignment horizontal="center" vertical="center"/>
    </xf>
    <xf numFmtId="0" fontId="0" fillId="0" borderId="9" xfId="0" applyBorder="1"/>
    <xf numFmtId="0" fontId="0" fillId="0" borderId="0" xfId="0" applyAlignment="1">
      <alignment horizontal="center" vertical="center" textRotation="90"/>
    </xf>
    <xf numFmtId="0" fontId="0" fillId="6" borderId="0" xfId="0" applyFill="1" applyAlignment="1">
      <alignment horizontal="left"/>
    </xf>
    <xf numFmtId="0" fontId="0" fillId="6" borderId="0" xfId="0" applyFill="1" applyAlignment="1">
      <alignment horizontal="center"/>
    </xf>
    <xf numFmtId="0" fontId="1" fillId="2" borderId="26" xfId="0" applyFont="1" applyFill="1" applyBorder="1"/>
    <xf numFmtId="0" fontId="1" fillId="2" borderId="5" xfId="0" applyFont="1" applyFill="1" applyBorder="1"/>
    <xf numFmtId="0" fontId="1" fillId="2" borderId="27" xfId="0" applyFont="1" applyFill="1" applyBorder="1"/>
    <xf numFmtId="0" fontId="1" fillId="2" borderId="28" xfId="0" applyFont="1" applyFill="1" applyBorder="1"/>
    <xf numFmtId="0" fontId="1" fillId="2" borderId="0" xfId="0" applyFont="1" applyFill="1"/>
    <xf numFmtId="0" fontId="1" fillId="2" borderId="10" xfId="0" applyFont="1" applyFill="1" applyBorder="1"/>
    <xf numFmtId="0" fontId="1" fillId="2" borderId="29" xfId="0" applyFont="1" applyFill="1" applyBorder="1"/>
    <xf numFmtId="0" fontId="1" fillId="2" borderId="4" xfId="0" applyFont="1" applyFill="1" applyBorder="1"/>
    <xf numFmtId="0" fontId="1" fillId="2" borderId="19" xfId="0" applyFont="1" applyFill="1" applyBorder="1"/>
    <xf numFmtId="0" fontId="9" fillId="2" borderId="0" xfId="0" applyFont="1" applyFill="1" applyAlignment="1">
      <alignment horizontal="center"/>
    </xf>
    <xf numFmtId="0" fontId="0" fillId="0" borderId="23" xfId="0" applyBorder="1" applyAlignment="1">
      <alignment horizontal="left"/>
    </xf>
    <xf numFmtId="0" fontId="0" fillId="0" borderId="30" xfId="0" applyBorder="1" applyAlignment="1">
      <alignment horizontal="left"/>
    </xf>
    <xf numFmtId="0" fontId="7" fillId="0" borderId="20" xfId="0" applyFont="1" applyBorder="1" applyAlignment="1" applyProtection="1">
      <alignment horizontal="center"/>
      <protection locked="0"/>
      <extLst>
        <ext xmlns:xfpb="http://schemas.microsoft.com/office/spreadsheetml/2022/featurepropertybag" uri="{C7286773-470A-42A8-94C5-96B5CB345126}">
          <xfpb:xfComplement i="0"/>
        </ext>
      </extLst>
    </xf>
    <xf numFmtId="0" fontId="0" fillId="0" borderId="34" xfId="0" applyBorder="1" applyAlignment="1" applyProtection="1">
      <alignment horizontal="center"/>
      <protection locked="0"/>
    </xf>
    <xf numFmtId="0" fontId="0" fillId="0" borderId="24" xfId="0" applyBorder="1" applyAlignment="1">
      <alignment horizontal="left"/>
    </xf>
    <xf numFmtId="0" fontId="0" fillId="0" borderId="23" xfId="0" applyBorder="1" applyAlignment="1">
      <alignment horizontal="left" vertical="center"/>
    </xf>
    <xf numFmtId="0" fontId="0" fillId="2" borderId="0" xfId="0" applyFill="1" applyAlignment="1">
      <alignment vertical="top" wrapText="1"/>
    </xf>
    <xf numFmtId="0" fontId="5" fillId="0" borderId="26" xfId="0" applyFont="1" applyBorder="1" applyAlignment="1">
      <alignment horizontal="left" vertical="top"/>
    </xf>
    <xf numFmtId="0" fontId="5" fillId="0" borderId="27" xfId="0" applyFont="1" applyBorder="1" applyAlignment="1">
      <alignment horizontal="left" vertical="top"/>
    </xf>
    <xf numFmtId="0" fontId="5" fillId="0" borderId="29" xfId="0" applyFont="1" applyBorder="1" applyAlignment="1">
      <alignment horizontal="left" vertical="top"/>
    </xf>
    <xf numFmtId="0" fontId="5" fillId="0" borderId="19" xfId="0" applyFont="1" applyBorder="1" applyAlignment="1">
      <alignment horizontal="left" vertical="top"/>
    </xf>
    <xf numFmtId="0" fontId="9" fillId="2" borderId="0" xfId="0" applyFont="1" applyFill="1" applyAlignment="1">
      <alignment horizontal="center"/>
    </xf>
    <xf numFmtId="0" fontId="6" fillId="2" borderId="0" xfId="0" applyFont="1" applyFill="1" applyAlignment="1">
      <alignment horizontal="right"/>
    </xf>
    <xf numFmtId="0" fontId="0" fillId="0" borderId="26" xfId="0" applyBorder="1" applyAlignment="1">
      <alignment horizontal="justify" vertical="top" wrapText="1"/>
    </xf>
    <xf numFmtId="0" fontId="0" fillId="0" borderId="27" xfId="0" applyBorder="1" applyAlignment="1">
      <alignment horizontal="justify" vertical="top" wrapText="1"/>
    </xf>
    <xf numFmtId="0" fontId="0" fillId="0" borderId="28" xfId="0" applyBorder="1" applyAlignment="1">
      <alignment horizontal="justify" vertical="top" wrapText="1"/>
    </xf>
    <xf numFmtId="0" fontId="0" fillId="0" borderId="10" xfId="0" applyBorder="1" applyAlignment="1">
      <alignment horizontal="justify" vertical="top" wrapText="1"/>
    </xf>
    <xf numFmtId="0" fontId="0" fillId="0" borderId="29" xfId="0" applyBorder="1" applyAlignment="1">
      <alignment horizontal="justify" vertical="top" wrapText="1"/>
    </xf>
    <xf numFmtId="0" fontId="0" fillId="0" borderId="19" xfId="0" applyBorder="1" applyAlignment="1">
      <alignment horizontal="justify" vertical="top" wrapText="1"/>
    </xf>
    <xf numFmtId="0" fontId="0" fillId="0" borderId="26" xfId="0" applyBorder="1" applyAlignment="1">
      <alignment horizontal="center" vertical="center" textRotation="90"/>
    </xf>
    <xf numFmtId="0" fontId="0" fillId="0" borderId="28" xfId="0" applyBorder="1" applyAlignment="1">
      <alignment horizontal="center" vertical="center" textRotation="90"/>
    </xf>
    <xf numFmtId="0" fontId="0" fillId="0" borderId="29" xfId="0" applyBorder="1" applyAlignment="1">
      <alignment horizontal="center" vertical="center" textRotation="90"/>
    </xf>
    <xf numFmtId="0" fontId="0" fillId="0" borderId="26" xfId="0" applyBorder="1" applyAlignment="1">
      <alignment horizontal="center" vertical="center" textRotation="90" wrapText="1"/>
    </xf>
    <xf numFmtId="0" fontId="0" fillId="0" borderId="28" xfId="0" applyBorder="1" applyAlignment="1">
      <alignment horizontal="center" vertical="center" textRotation="90" wrapText="1"/>
    </xf>
    <xf numFmtId="0" fontId="0" fillId="0" borderId="29" xfId="0" applyBorder="1" applyAlignment="1">
      <alignment horizontal="center" vertical="center" textRotation="90" wrapText="1"/>
    </xf>
    <xf numFmtId="0" fontId="2" fillId="2" borderId="1" xfId="0" applyFont="1" applyFill="1" applyBorder="1" applyAlignment="1">
      <alignment horizontal="center" vertical="center"/>
    </xf>
    <xf numFmtId="0" fontId="2" fillId="2" borderId="2" xfId="0" applyFont="1" applyFill="1" applyBorder="1" applyAlignment="1">
      <alignment horizontal="center" vertical="center"/>
    </xf>
    <xf numFmtId="0" fontId="2" fillId="2" borderId="3" xfId="0" applyFont="1" applyFill="1" applyBorder="1" applyAlignment="1">
      <alignment horizontal="center" vertical="center"/>
    </xf>
    <xf numFmtId="0" fontId="0" fillId="2" borderId="7" xfId="0" applyFill="1" applyBorder="1" applyAlignment="1">
      <alignment horizontal="center"/>
    </xf>
    <xf numFmtId="0" fontId="0" fillId="2" borderId="8" xfId="0" applyFill="1" applyBorder="1" applyAlignment="1">
      <alignment horizontal="center"/>
    </xf>
    <xf numFmtId="0" fontId="0" fillId="2" borderId="9" xfId="0" applyFill="1" applyBorder="1" applyAlignment="1">
      <alignment horizontal="center"/>
    </xf>
    <xf numFmtId="0" fontId="0" fillId="4" borderId="7" xfId="0" applyFill="1" applyBorder="1" applyAlignment="1">
      <alignment horizontal="center"/>
    </xf>
    <xf numFmtId="0" fontId="0" fillId="4" borderId="8" xfId="0" applyFill="1" applyBorder="1" applyAlignment="1">
      <alignment horizontal="center"/>
    </xf>
    <xf numFmtId="0" fontId="0" fillId="4" borderId="9" xfId="0" applyFill="1" applyBorder="1" applyAlignment="1">
      <alignment horizontal="center"/>
    </xf>
    <xf numFmtId="0" fontId="6" fillId="2" borderId="1" xfId="0" applyFont="1" applyFill="1" applyBorder="1" applyAlignment="1">
      <alignment horizontal="right" vertical="center"/>
    </xf>
    <xf numFmtId="0" fontId="6" fillId="2" borderId="2" xfId="0" applyFont="1" applyFill="1" applyBorder="1" applyAlignment="1">
      <alignment horizontal="right" vertical="center"/>
    </xf>
    <xf numFmtId="0" fontId="6" fillId="2" borderId="3" xfId="0" applyFont="1" applyFill="1" applyBorder="1" applyAlignment="1">
      <alignment horizontal="right" vertical="center"/>
    </xf>
    <xf numFmtId="0" fontId="3" fillId="2" borderId="1" xfId="0" applyFont="1" applyFill="1" applyBorder="1" applyAlignment="1">
      <alignment horizontal="center" vertical="center"/>
    </xf>
    <xf numFmtId="0" fontId="3" fillId="2" borderId="2" xfId="0" applyFont="1" applyFill="1" applyBorder="1" applyAlignment="1">
      <alignment horizontal="center" vertical="center"/>
    </xf>
    <xf numFmtId="0" fontId="3" fillId="2" borderId="5" xfId="0" applyFont="1" applyFill="1" applyBorder="1" applyAlignment="1">
      <alignment horizontal="center" vertical="center"/>
    </xf>
    <xf numFmtId="0" fontId="3" fillId="2" borderId="3" xfId="0" applyFont="1" applyFill="1" applyBorder="1" applyAlignment="1">
      <alignment horizontal="center" vertical="center"/>
    </xf>
    <xf numFmtId="0" fontId="4" fillId="2" borderId="7" xfId="0" applyFont="1" applyFill="1" applyBorder="1" applyAlignment="1">
      <alignment horizontal="center" vertical="center" textRotation="90"/>
    </xf>
    <xf numFmtId="0" fontId="4" fillId="2" borderId="8" xfId="0" applyFont="1" applyFill="1" applyBorder="1" applyAlignment="1">
      <alignment horizontal="center" vertical="center" textRotation="90"/>
    </xf>
    <xf numFmtId="0" fontId="4" fillId="2" borderId="9" xfId="0" applyFont="1" applyFill="1" applyBorder="1" applyAlignment="1">
      <alignment horizontal="center" vertical="center" textRotation="90"/>
    </xf>
    <xf numFmtId="0" fontId="1" fillId="2" borderId="7" xfId="0" applyFont="1" applyFill="1" applyBorder="1" applyAlignment="1">
      <alignment horizontal="center"/>
    </xf>
    <xf numFmtId="0" fontId="1" fillId="2" borderId="8" xfId="0" applyFont="1" applyFill="1" applyBorder="1" applyAlignment="1">
      <alignment horizontal="center"/>
    </xf>
    <xf numFmtId="0" fontId="1" fillId="2" borderId="9" xfId="0" applyFont="1" applyFill="1" applyBorder="1" applyAlignment="1">
      <alignment horizontal="center"/>
    </xf>
  </cellXfs>
  <cellStyles count="1">
    <cellStyle name="Stand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22/11/relationships/FeaturePropertyBag" Target="featurePropertyBag/featurePropertyBag.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lang="de-DE" sz="1400" b="0" i="0" u="none" strike="noStrike" kern="1200" spc="0" baseline="0">
                <a:solidFill>
                  <a:sysClr val="windowText" lastClr="000000">
                    <a:lumMod val="65000"/>
                    <a:lumOff val="35000"/>
                  </a:sysClr>
                </a:solidFill>
                <a:latin typeface="+mn-lt"/>
                <a:ea typeface="+mn-ea"/>
                <a:cs typeface="+mn-cs"/>
              </a:defRPr>
            </a:pPr>
            <a:r>
              <a:rPr lang="de-DE" sz="1400" b="0" i="0" baseline="0">
                <a:effectLst/>
              </a:rPr>
              <a:t>Äquivalenzen im Bachelorstudium (neu)</a:t>
            </a:r>
            <a:endParaRPr lang="de-AT" sz="1400">
              <a:effectLst/>
            </a:endParaRPr>
          </a:p>
        </c:rich>
      </c:tx>
      <c:overlay val="0"/>
      <c:spPr>
        <a:noFill/>
        <a:ln>
          <a:noFill/>
        </a:ln>
        <a:effectLst/>
      </c:spPr>
      <c:txPr>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lang="de-DE" sz="1400" b="0" i="0" u="none" strike="noStrike" kern="1200" spc="0" baseline="0">
              <a:solidFill>
                <a:sysClr val="windowText" lastClr="000000">
                  <a:lumMod val="65000"/>
                  <a:lumOff val="35000"/>
                </a:sysClr>
              </a:solidFill>
              <a:latin typeface="+mn-lt"/>
              <a:ea typeface="+mn-ea"/>
              <a:cs typeface="+mn-cs"/>
            </a:defRPr>
          </a:pPr>
          <a:endParaRPr lang="de-AT"/>
        </a:p>
      </c:txPr>
    </c:title>
    <c:autoTitleDeleted val="0"/>
    <c:plotArea>
      <c:layout/>
      <c:barChart>
        <c:barDir val="col"/>
        <c:grouping val="clustered"/>
        <c:varyColors val="0"/>
        <c:ser>
          <c:idx val="0"/>
          <c:order val="0"/>
          <c:tx>
            <c:v>Anrechenbar</c:v>
          </c:tx>
          <c:spPr>
            <a:solidFill>
              <a:schemeClr val="accent1"/>
            </a:solidFill>
            <a:ln>
              <a:noFill/>
            </a:ln>
            <a:effectLst/>
          </c:spPr>
          <c:invertIfNegative val="0"/>
          <c:dLbls>
            <c:dLbl>
              <c:idx val="0"/>
              <c:tx>
                <c:rich>
                  <a:bodyPr/>
                  <a:lstStyle/>
                  <a:p>
                    <a:fld id="{177B5C4A-D4E9-4728-9918-0F8669DBBB04}" type="VALUE">
                      <a:rPr lang="en-US"/>
                      <a:pPr/>
                      <a:t>[WERT]</a:t>
                    </a:fld>
                    <a:r>
                      <a:rPr lang="en-US"/>
                      <a:t> ECTS-AP</a:t>
                    </a:r>
                  </a:p>
                </c:rich>
              </c:tx>
              <c:dLblPos val="outEnd"/>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0-5FD5-4069-BE12-72387967C8AC}"/>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'Anrechnung Bachelor neu'!$C$32</c:f>
              <c:numCache>
                <c:formatCode>General</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1-5FD5-4069-BE12-72387967C8AC}"/>
            </c:ext>
          </c:extLst>
        </c:ser>
        <c:ser>
          <c:idx val="1"/>
          <c:order val="1"/>
          <c:tx>
            <c:v>noch zu absolvieren</c:v>
          </c:tx>
          <c:spPr>
            <a:solidFill>
              <a:schemeClr val="accent2"/>
            </a:solidFill>
            <a:ln>
              <a:noFill/>
            </a:ln>
            <a:effectLst/>
          </c:spPr>
          <c:invertIfNegative val="0"/>
          <c:dLbls>
            <c:dLbl>
              <c:idx val="0"/>
              <c:tx>
                <c:rich>
                  <a:bodyPr/>
                  <a:lstStyle/>
                  <a:p>
                    <a:fld id="{6EC21BB3-9923-449D-9ACB-5FA47D05AB04}" type="VALUE">
                      <a:rPr lang="en-US"/>
                      <a:pPr/>
                      <a:t>[WERT]</a:t>
                    </a:fld>
                    <a:r>
                      <a:rPr lang="en-US"/>
                      <a:t> ECTS-AP</a:t>
                    </a:r>
                  </a:p>
                </c:rich>
              </c:tx>
              <c:dLblPos val="outEnd"/>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2-5FD5-4069-BE12-72387967C8AC}"/>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'Anrechnung Bachelor neu'!$F$32</c:f>
              <c:numCache>
                <c:formatCode>General</c:formatCode>
                <c:ptCount val="1"/>
                <c:pt idx="0">
                  <c:v>76</c:v>
                </c:pt>
              </c:numCache>
            </c:numRef>
          </c:val>
          <c:extLst>
            <c:ext xmlns:c16="http://schemas.microsoft.com/office/drawing/2014/chart" uri="{C3380CC4-5D6E-409C-BE32-E72D297353CC}">
              <c16:uniqueId val="{00000003-5FD5-4069-BE12-72387967C8AC}"/>
            </c:ext>
          </c:extLst>
        </c:ser>
        <c:dLbls>
          <c:showLegendKey val="0"/>
          <c:showVal val="0"/>
          <c:showCatName val="0"/>
          <c:showSerName val="0"/>
          <c:showPercent val="0"/>
          <c:showBubbleSize val="0"/>
        </c:dLbls>
        <c:gapWidth val="219"/>
        <c:overlap val="-27"/>
        <c:axId val="1324229904"/>
        <c:axId val="1324214064"/>
      </c:barChart>
      <c:catAx>
        <c:axId val="1324229904"/>
        <c:scaling>
          <c:orientation val="minMax"/>
        </c:scaling>
        <c:delete val="1"/>
        <c:axPos val="b"/>
        <c:numFmt formatCode="General" sourceLinked="1"/>
        <c:majorTickMark val="none"/>
        <c:minorTickMark val="none"/>
        <c:tickLblPos val="nextTo"/>
        <c:crossAx val="1324214064"/>
        <c:crosses val="autoZero"/>
        <c:auto val="1"/>
        <c:lblAlgn val="ctr"/>
        <c:lblOffset val="100"/>
        <c:noMultiLvlLbl val="0"/>
      </c:catAx>
      <c:valAx>
        <c:axId val="1324214064"/>
        <c:scaling>
          <c:orientation val="minMax"/>
          <c:max val="80"/>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32422990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22225" cap="flat" cmpd="sng" algn="ctr">
      <a:solidFill>
        <a:schemeClr val="tx1"/>
      </a:solidFill>
      <a:round/>
    </a:ln>
    <a:effectLst/>
  </c:spPr>
  <c:txPr>
    <a:bodyPr/>
    <a:lstStyle/>
    <a:p>
      <a:pPr>
        <a:defRPr/>
      </a:pPr>
      <a:endParaRPr lang="de-DE"/>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lang="de-DE" sz="1400" b="0" i="0" u="none" strike="noStrike" kern="1200" spc="0" baseline="0">
                <a:solidFill>
                  <a:sysClr val="windowText" lastClr="000000">
                    <a:lumMod val="65000"/>
                    <a:lumOff val="35000"/>
                  </a:sysClr>
                </a:solidFill>
                <a:latin typeface="+mn-lt"/>
                <a:ea typeface="+mn-ea"/>
                <a:cs typeface="+mn-cs"/>
              </a:defRPr>
            </a:pPr>
            <a:r>
              <a:rPr lang="de-DE" sz="1400" b="0" i="0" baseline="0">
                <a:effectLst/>
              </a:rPr>
              <a:t>Äquivalenzen im Masterstudium (neu)</a:t>
            </a:r>
            <a:endParaRPr lang="de-AT" sz="1100">
              <a:effectLst/>
            </a:endParaRPr>
          </a:p>
        </c:rich>
      </c:tx>
      <c:overlay val="0"/>
      <c:spPr>
        <a:noFill/>
        <a:ln>
          <a:noFill/>
        </a:ln>
        <a:effectLst/>
      </c:spPr>
      <c:txPr>
        <a:bodyPr rot="0" spcFirstLastPara="1" vertOverflow="ellipsis" vert="horz" wrap="square" anchor="ctr" anchorCtr="1"/>
        <a:lstStyle/>
        <a:p>
          <a:pPr>
            <a:defRPr lang="de-DE" sz="1400" b="0" i="0" u="none" strike="noStrike" kern="1200" spc="0" baseline="0">
              <a:solidFill>
                <a:sysClr val="windowText" lastClr="000000">
                  <a:lumMod val="65000"/>
                  <a:lumOff val="35000"/>
                </a:sysClr>
              </a:solidFill>
              <a:latin typeface="+mn-lt"/>
              <a:ea typeface="+mn-ea"/>
              <a:cs typeface="+mn-cs"/>
            </a:defRPr>
          </a:pPr>
          <a:endParaRPr lang="de-AT"/>
        </a:p>
      </c:txPr>
    </c:title>
    <c:autoTitleDeleted val="0"/>
    <c:plotArea>
      <c:layout/>
      <c:barChart>
        <c:barDir val="col"/>
        <c:grouping val="clustered"/>
        <c:varyColors val="0"/>
        <c:ser>
          <c:idx val="0"/>
          <c:order val="0"/>
          <c:tx>
            <c:v>Anerkennbar</c:v>
          </c:tx>
          <c:spPr>
            <a:solidFill>
              <a:schemeClr val="accent1"/>
            </a:solidFill>
            <a:ln>
              <a:noFill/>
            </a:ln>
            <a:effectLst/>
          </c:spPr>
          <c:invertIfNegative val="0"/>
          <c:dLbls>
            <c:dLbl>
              <c:idx val="0"/>
              <c:tx>
                <c:rich>
                  <a:bodyPr/>
                  <a:lstStyle/>
                  <a:p>
                    <a:fld id="{DE7B338C-0843-4476-A32D-653DCC510B3A}" type="VALUE">
                      <a:rPr lang="en-US"/>
                      <a:pPr/>
                      <a:t>[WERT]</a:t>
                    </a:fld>
                    <a:r>
                      <a:rPr lang="en-US"/>
                      <a:t> ECTS-AP</a:t>
                    </a:r>
                  </a:p>
                </c:rich>
              </c:tx>
              <c:dLblPos val="outEnd"/>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0-3019-4F1C-B5EC-35F6780CC2E2}"/>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'Anrechnung Bachelor neu'!$C$48</c:f>
              <c:numCache>
                <c:formatCode>General</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1-3019-4F1C-B5EC-35F6780CC2E2}"/>
            </c:ext>
          </c:extLst>
        </c:ser>
        <c:ser>
          <c:idx val="1"/>
          <c:order val="1"/>
          <c:tx>
            <c:v>noch zu absolvieren</c:v>
          </c:tx>
          <c:spPr>
            <a:solidFill>
              <a:schemeClr val="accent2"/>
            </a:solidFill>
            <a:ln>
              <a:noFill/>
            </a:ln>
            <a:effectLst/>
          </c:spPr>
          <c:invertIfNegative val="0"/>
          <c:dLbls>
            <c:dLbl>
              <c:idx val="0"/>
              <c:tx>
                <c:rich>
                  <a:bodyPr/>
                  <a:lstStyle/>
                  <a:p>
                    <a:fld id="{D15AA6E3-FB3E-433F-8613-E79E5E536DE3}" type="VALUE">
                      <a:rPr lang="en-US"/>
                      <a:pPr/>
                      <a:t>[WERT]</a:t>
                    </a:fld>
                    <a:r>
                      <a:rPr lang="en-US"/>
                      <a:t> ECTS-AP</a:t>
                    </a:r>
                  </a:p>
                </c:rich>
              </c:tx>
              <c:dLblPos val="outEnd"/>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2-3019-4F1C-B5EC-35F6780CC2E2}"/>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'Anrechnung Bachelor neu'!$F$48</c:f>
              <c:numCache>
                <c:formatCode>General</c:formatCode>
                <c:ptCount val="1"/>
                <c:pt idx="0">
                  <c:v>32</c:v>
                </c:pt>
              </c:numCache>
            </c:numRef>
          </c:val>
          <c:extLst>
            <c:ext xmlns:c16="http://schemas.microsoft.com/office/drawing/2014/chart" uri="{C3380CC4-5D6E-409C-BE32-E72D297353CC}">
              <c16:uniqueId val="{00000003-3019-4F1C-B5EC-35F6780CC2E2}"/>
            </c:ext>
          </c:extLst>
        </c:ser>
        <c:dLbls>
          <c:dLblPos val="outEnd"/>
          <c:showLegendKey val="0"/>
          <c:showVal val="1"/>
          <c:showCatName val="0"/>
          <c:showSerName val="0"/>
          <c:showPercent val="0"/>
          <c:showBubbleSize val="0"/>
        </c:dLbls>
        <c:gapWidth val="219"/>
        <c:overlap val="-27"/>
        <c:axId val="1324229904"/>
        <c:axId val="1324214064"/>
      </c:barChart>
      <c:catAx>
        <c:axId val="1324229904"/>
        <c:scaling>
          <c:orientation val="minMax"/>
        </c:scaling>
        <c:delete val="1"/>
        <c:axPos val="b"/>
        <c:numFmt formatCode="General" sourceLinked="1"/>
        <c:majorTickMark val="none"/>
        <c:minorTickMark val="none"/>
        <c:tickLblPos val="nextTo"/>
        <c:crossAx val="1324214064"/>
        <c:crosses val="autoZero"/>
        <c:auto val="1"/>
        <c:lblAlgn val="ctr"/>
        <c:lblOffset val="100"/>
        <c:noMultiLvlLbl val="0"/>
      </c:catAx>
      <c:valAx>
        <c:axId val="1324214064"/>
        <c:scaling>
          <c:orientation val="minMax"/>
          <c:max val="35"/>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32422990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19050" cap="flat" cmpd="sng" algn="ctr">
      <a:solidFill>
        <a:schemeClr val="tx1"/>
      </a:solidFill>
      <a:round/>
    </a:ln>
    <a:effectLst/>
  </c:spPr>
  <c:txPr>
    <a:bodyPr/>
    <a:lstStyle/>
    <a:p>
      <a:pPr>
        <a:defRPr/>
      </a:pPr>
      <a:endParaRPr lang="de-DE"/>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trlProps/ctrlProp1.xml><?xml version="1.0" encoding="utf-8"?>
<formControlPr xmlns="http://schemas.microsoft.com/office/spreadsheetml/2009/9/main" objectType="CheckBox" fmlaLink="$C$3" lockText="1"/>
</file>

<file path=xl/ctrlProps/ctrlProp10.xml><?xml version="1.0" encoding="utf-8"?>
<formControlPr xmlns="http://schemas.microsoft.com/office/spreadsheetml/2009/9/main" objectType="CheckBox" fmlaLink="$C$14" lockText="1"/>
</file>

<file path=xl/ctrlProps/ctrlProp11.xml><?xml version="1.0" encoding="utf-8"?>
<formControlPr xmlns="http://schemas.microsoft.com/office/spreadsheetml/2009/9/main" objectType="CheckBox" fmlaLink="$C$15" lockText="1"/>
</file>

<file path=xl/ctrlProps/ctrlProp12.xml><?xml version="1.0" encoding="utf-8"?>
<formControlPr xmlns="http://schemas.microsoft.com/office/spreadsheetml/2009/9/main" objectType="CheckBox" fmlaLink="$C$16" lockText="1"/>
</file>

<file path=xl/ctrlProps/ctrlProp13.xml><?xml version="1.0" encoding="utf-8"?>
<formControlPr xmlns="http://schemas.microsoft.com/office/spreadsheetml/2009/9/main" objectType="CheckBox" fmlaLink="$C$17" lockText="1"/>
</file>

<file path=xl/ctrlProps/ctrlProp14.xml><?xml version="1.0" encoding="utf-8"?>
<formControlPr xmlns="http://schemas.microsoft.com/office/spreadsheetml/2009/9/main" objectType="CheckBox" fmlaLink="$C$20" lockText="1"/>
</file>

<file path=xl/ctrlProps/ctrlProp15.xml><?xml version="1.0" encoding="utf-8"?>
<formControlPr xmlns="http://schemas.microsoft.com/office/spreadsheetml/2009/9/main" objectType="CheckBox" fmlaLink="$C$21" lockText="1"/>
</file>

<file path=xl/ctrlProps/ctrlProp16.xml><?xml version="1.0" encoding="utf-8"?>
<formControlPr xmlns="http://schemas.microsoft.com/office/spreadsheetml/2009/9/main" objectType="CheckBox" fmlaLink="$C$22" lockText="1"/>
</file>

<file path=xl/ctrlProps/ctrlProp17.xml><?xml version="1.0" encoding="utf-8"?>
<formControlPr xmlns="http://schemas.microsoft.com/office/spreadsheetml/2009/9/main" objectType="CheckBox" fmlaLink="$C$23" lockText="1"/>
</file>

<file path=xl/ctrlProps/ctrlProp18.xml><?xml version="1.0" encoding="utf-8"?>
<formControlPr xmlns="http://schemas.microsoft.com/office/spreadsheetml/2009/9/main" objectType="CheckBox" fmlaLink="$C$24" lockText="1"/>
</file>

<file path=xl/ctrlProps/ctrlProp19.xml><?xml version="1.0" encoding="utf-8"?>
<formControlPr xmlns="http://schemas.microsoft.com/office/spreadsheetml/2009/9/main" objectType="CheckBox" fmlaLink="$C$25" lockText="1"/>
</file>

<file path=xl/ctrlProps/ctrlProp2.xml><?xml version="1.0" encoding="utf-8"?>
<formControlPr xmlns="http://schemas.microsoft.com/office/spreadsheetml/2009/9/main" objectType="CheckBox" fmlaLink="$C$4" lockText="1"/>
</file>

<file path=xl/ctrlProps/ctrlProp20.xml><?xml version="1.0" encoding="utf-8"?>
<formControlPr xmlns="http://schemas.microsoft.com/office/spreadsheetml/2009/9/main" objectType="CheckBox" fmlaLink="$C$26" lockText="1"/>
</file>

<file path=xl/ctrlProps/ctrlProp21.xml><?xml version="1.0" encoding="utf-8"?>
<formControlPr xmlns="http://schemas.microsoft.com/office/spreadsheetml/2009/9/main" objectType="CheckBox" fmlaLink="$C$27" lockText="1"/>
</file>

<file path=xl/ctrlProps/ctrlProp22.xml><?xml version="1.0" encoding="utf-8"?>
<formControlPr xmlns="http://schemas.microsoft.com/office/spreadsheetml/2009/9/main" objectType="CheckBox" fmlaLink="$C$28" lockText="1"/>
</file>

<file path=xl/ctrlProps/ctrlProp23.xml><?xml version="1.0" encoding="utf-8"?>
<formControlPr xmlns="http://schemas.microsoft.com/office/spreadsheetml/2009/9/main" objectType="CheckBox" fmlaLink="$C$29" lockText="1"/>
</file>

<file path=xl/ctrlProps/ctrlProp24.xml><?xml version="1.0" encoding="utf-8"?>
<formControlPr xmlns="http://schemas.microsoft.com/office/spreadsheetml/2009/9/main" objectType="CheckBox" fmlaLink="C30" lockText="1"/>
</file>

<file path=xl/ctrlProps/ctrlProp25.xml><?xml version="1.0" encoding="utf-8"?>
<formControlPr xmlns="http://schemas.microsoft.com/office/spreadsheetml/2009/9/main" objectType="CheckBox" fmlaLink="#REF!" lockText="1"/>
</file>

<file path=xl/ctrlProps/ctrlProp26.xml><?xml version="1.0" encoding="utf-8"?>
<formControlPr xmlns="http://schemas.microsoft.com/office/spreadsheetml/2009/9/main" objectType="CheckBox" fmlaLink="#REF!" lockText="1"/>
</file>

<file path=xl/ctrlProps/ctrlProp27.xml><?xml version="1.0" encoding="utf-8"?>
<formControlPr xmlns="http://schemas.microsoft.com/office/spreadsheetml/2009/9/main" objectType="CheckBox" fmlaLink="#REF!" lockText="1"/>
</file>

<file path=xl/ctrlProps/ctrlProp28.xml><?xml version="1.0" encoding="utf-8"?>
<formControlPr xmlns="http://schemas.microsoft.com/office/spreadsheetml/2009/9/main" objectType="CheckBox" fmlaLink="#REF!" lockText="1"/>
</file>

<file path=xl/ctrlProps/ctrlProp29.xml><?xml version="1.0" encoding="utf-8"?>
<formControlPr xmlns="http://schemas.microsoft.com/office/spreadsheetml/2009/9/main" objectType="CheckBox" fmlaLink="#REF!" lockText="1"/>
</file>

<file path=xl/ctrlProps/ctrlProp3.xml><?xml version="1.0" encoding="utf-8"?>
<formControlPr xmlns="http://schemas.microsoft.com/office/spreadsheetml/2009/9/main" objectType="CheckBox" fmlaLink="$C$5" lockText="1"/>
</file>

<file path=xl/ctrlProps/ctrlProp30.xml><?xml version="1.0" encoding="utf-8"?>
<formControlPr xmlns="http://schemas.microsoft.com/office/spreadsheetml/2009/9/main" objectType="CheckBox" fmlaLink="#REF!" lockText="1"/>
</file>

<file path=xl/ctrlProps/ctrlProp31.xml><?xml version="1.0" encoding="utf-8"?>
<formControlPr xmlns="http://schemas.microsoft.com/office/spreadsheetml/2009/9/main" objectType="CheckBox" fmlaLink="#REF!" lockText="1"/>
</file>

<file path=xl/ctrlProps/ctrlProp32.xml><?xml version="1.0" encoding="utf-8"?>
<formControlPr xmlns="http://schemas.microsoft.com/office/spreadsheetml/2009/9/main" objectType="CheckBox" fmlaLink="#REF!" lockText="1"/>
</file>

<file path=xl/ctrlProps/ctrlProp33.xml><?xml version="1.0" encoding="utf-8"?>
<formControlPr xmlns="http://schemas.microsoft.com/office/spreadsheetml/2009/9/main" objectType="CheckBox" fmlaLink="#REF!" lockText="1"/>
</file>

<file path=xl/ctrlProps/ctrlProp34.xml><?xml version="1.0" encoding="utf-8"?>
<formControlPr xmlns="http://schemas.microsoft.com/office/spreadsheetml/2009/9/main" objectType="CheckBox" fmlaLink="#REF!" lockText="1"/>
</file>

<file path=xl/ctrlProps/ctrlProp35.xml><?xml version="1.0" encoding="utf-8"?>
<formControlPr xmlns="http://schemas.microsoft.com/office/spreadsheetml/2009/9/main" objectType="CheckBox" fmlaLink="#REF!" lockText="1"/>
</file>

<file path=xl/ctrlProps/ctrlProp36.xml><?xml version="1.0" encoding="utf-8"?>
<formControlPr xmlns="http://schemas.microsoft.com/office/spreadsheetml/2009/9/main" objectType="CheckBox" fmlaLink="#REF!" lockText="1"/>
</file>

<file path=xl/ctrlProps/ctrlProp37.xml><?xml version="1.0" encoding="utf-8"?>
<formControlPr xmlns="http://schemas.microsoft.com/office/spreadsheetml/2009/9/main" objectType="CheckBox" fmlaLink="#REF!" lockText="1"/>
</file>

<file path=xl/ctrlProps/ctrlProp38.xml><?xml version="1.0" encoding="utf-8"?>
<formControlPr xmlns="http://schemas.microsoft.com/office/spreadsheetml/2009/9/main" objectType="CheckBox" fmlaLink="#REF!" lockText="1"/>
</file>

<file path=xl/ctrlProps/ctrlProp39.xml><?xml version="1.0" encoding="utf-8"?>
<formControlPr xmlns="http://schemas.microsoft.com/office/spreadsheetml/2009/9/main" objectType="CheckBox" fmlaLink="#REF!" lockText="1"/>
</file>

<file path=xl/ctrlProps/ctrlProp4.xml><?xml version="1.0" encoding="utf-8"?>
<formControlPr xmlns="http://schemas.microsoft.com/office/spreadsheetml/2009/9/main" objectType="CheckBox" fmlaLink="$C$6" lockText="1"/>
</file>

<file path=xl/ctrlProps/ctrlProp40.xml><?xml version="1.0" encoding="utf-8"?>
<formControlPr xmlns="http://schemas.microsoft.com/office/spreadsheetml/2009/9/main" objectType="CheckBox" fmlaLink="#REF!" lockText="1"/>
</file>

<file path=xl/ctrlProps/ctrlProp41.xml><?xml version="1.0" encoding="utf-8"?>
<formControlPr xmlns="http://schemas.microsoft.com/office/spreadsheetml/2009/9/main" objectType="CheckBox" fmlaLink="C31" lockText="1"/>
</file>

<file path=xl/ctrlProps/ctrlProp42.xml><?xml version="1.0" encoding="utf-8"?>
<formControlPr xmlns="http://schemas.microsoft.com/office/spreadsheetml/2009/9/main" objectType="CheckBox" fmlaLink="C30" lockText="1"/>
</file>

<file path=xl/ctrlProps/ctrlProp43.xml><?xml version="1.0" encoding="utf-8"?>
<formControlPr xmlns="http://schemas.microsoft.com/office/spreadsheetml/2009/9/main" objectType="CheckBox" fmlaLink="C30" lockText="1"/>
</file>

<file path=xl/ctrlProps/ctrlProp44.xml><?xml version="1.0" encoding="utf-8"?>
<formControlPr xmlns="http://schemas.microsoft.com/office/spreadsheetml/2009/9/main" objectType="CheckBox" fmlaLink="C30" lockText="1"/>
</file>

<file path=xl/ctrlProps/ctrlProp45.xml><?xml version="1.0" encoding="utf-8"?>
<formControlPr xmlns="http://schemas.microsoft.com/office/spreadsheetml/2009/9/main" objectType="CheckBox" fmlaLink="C30" lockText="1"/>
</file>

<file path=xl/ctrlProps/ctrlProp46.xml><?xml version="1.0" encoding="utf-8"?>
<formControlPr xmlns="http://schemas.microsoft.com/office/spreadsheetml/2009/9/main" objectType="CheckBox" fmlaLink="C30" lockText="1"/>
</file>

<file path=xl/ctrlProps/ctrlProp47.xml><?xml version="1.0" encoding="utf-8"?>
<formControlPr xmlns="http://schemas.microsoft.com/office/spreadsheetml/2009/9/main" objectType="CheckBox" fmlaLink="C30" lockText="1"/>
</file>

<file path=xl/ctrlProps/ctrlProp48.xml><?xml version="1.0" encoding="utf-8"?>
<formControlPr xmlns="http://schemas.microsoft.com/office/spreadsheetml/2009/9/main" objectType="CheckBox" fmlaLink="C30" lockText="1"/>
</file>

<file path=xl/ctrlProps/ctrlProp49.xml><?xml version="1.0" encoding="utf-8"?>
<formControlPr xmlns="http://schemas.microsoft.com/office/spreadsheetml/2009/9/main" objectType="CheckBox" fmlaLink="C30" lockText="1"/>
</file>

<file path=xl/ctrlProps/ctrlProp5.xml><?xml version="1.0" encoding="utf-8"?>
<formControlPr xmlns="http://schemas.microsoft.com/office/spreadsheetml/2009/9/main" objectType="CheckBox" fmlaLink="$C$7" lockText="1"/>
</file>

<file path=xl/ctrlProps/ctrlProp50.xml><?xml version="1.0" encoding="utf-8"?>
<formControlPr xmlns="http://schemas.microsoft.com/office/spreadsheetml/2009/9/main" objectType="CheckBox" fmlaLink="C30" lockText="1"/>
</file>

<file path=xl/ctrlProps/ctrlProp51.xml><?xml version="1.0" encoding="utf-8"?>
<formControlPr xmlns="http://schemas.microsoft.com/office/spreadsheetml/2009/9/main" objectType="CheckBox" fmlaLink="C30" lockText="1"/>
</file>

<file path=xl/ctrlProps/ctrlProp52.xml><?xml version="1.0" encoding="utf-8"?>
<formControlPr xmlns="http://schemas.microsoft.com/office/spreadsheetml/2009/9/main" objectType="CheckBox" fmlaLink="C30" lockText="1"/>
</file>

<file path=xl/ctrlProps/ctrlProp53.xml><?xml version="1.0" encoding="utf-8"?>
<formControlPr xmlns="http://schemas.microsoft.com/office/spreadsheetml/2009/9/main" objectType="CheckBox" fmlaLink="C30" lockText="1"/>
</file>

<file path=xl/ctrlProps/ctrlProp54.xml><?xml version="1.0" encoding="utf-8"?>
<formControlPr xmlns="http://schemas.microsoft.com/office/spreadsheetml/2009/9/main" objectType="CheckBox" fmlaLink="C30" lockText="1"/>
</file>

<file path=xl/ctrlProps/ctrlProp55.xml><?xml version="1.0" encoding="utf-8"?>
<formControlPr xmlns="http://schemas.microsoft.com/office/spreadsheetml/2009/9/main" objectType="CheckBox" fmlaLink="C30" lockText="1"/>
</file>

<file path=xl/ctrlProps/ctrlProp56.xml><?xml version="1.0" encoding="utf-8"?>
<formControlPr xmlns="http://schemas.microsoft.com/office/spreadsheetml/2009/9/main" objectType="CheckBox" fmlaLink="C30" lockText="1"/>
</file>

<file path=xl/ctrlProps/ctrlProp57.xml><?xml version="1.0" encoding="utf-8"?>
<formControlPr xmlns="http://schemas.microsoft.com/office/spreadsheetml/2009/9/main" objectType="CheckBox" fmlaLink="C32" lockText="1"/>
</file>

<file path=xl/ctrlProps/ctrlProp58.xml><?xml version="1.0" encoding="utf-8"?>
<formControlPr xmlns="http://schemas.microsoft.com/office/spreadsheetml/2009/9/main" objectType="CheckBox" fmlaLink="#REF!" lockText="1"/>
</file>

<file path=xl/ctrlProps/ctrlProp59.xml><?xml version="1.0" encoding="utf-8"?>
<formControlPr xmlns="http://schemas.microsoft.com/office/spreadsheetml/2009/9/main" objectType="CheckBox" fmlaLink="C34" lockText="1"/>
</file>

<file path=xl/ctrlProps/ctrlProp6.xml><?xml version="1.0" encoding="utf-8"?>
<formControlPr xmlns="http://schemas.microsoft.com/office/spreadsheetml/2009/9/main" objectType="CheckBox" fmlaLink="$C$8" lockText="1"/>
</file>

<file path=xl/ctrlProps/ctrlProp60.xml><?xml version="1.0" encoding="utf-8"?>
<formControlPr xmlns="http://schemas.microsoft.com/office/spreadsheetml/2009/9/main" objectType="CheckBox" fmlaLink="C35" lockText="1"/>
</file>

<file path=xl/ctrlProps/ctrlProp61.xml><?xml version="1.0" encoding="utf-8"?>
<formControlPr xmlns="http://schemas.microsoft.com/office/spreadsheetml/2009/9/main" objectType="CheckBox" fmlaLink="#REF!" lockText="1"/>
</file>

<file path=xl/ctrlProps/ctrlProp62.xml><?xml version="1.0" encoding="utf-8"?>
<formControlPr xmlns="http://schemas.microsoft.com/office/spreadsheetml/2009/9/main" objectType="CheckBox" fmlaLink="C36" lockText="1"/>
</file>

<file path=xl/ctrlProps/ctrlProp63.xml><?xml version="1.0" encoding="utf-8"?>
<formControlPr xmlns="http://schemas.microsoft.com/office/spreadsheetml/2009/9/main" objectType="CheckBox" fmlaLink="C37" lockText="1"/>
</file>

<file path=xl/ctrlProps/ctrlProp64.xml><?xml version="1.0" encoding="utf-8"?>
<formControlPr xmlns="http://schemas.microsoft.com/office/spreadsheetml/2009/9/main" objectType="CheckBox" fmlaLink="#REF!" lockText="1"/>
</file>

<file path=xl/ctrlProps/ctrlProp65.xml><?xml version="1.0" encoding="utf-8"?>
<formControlPr xmlns="http://schemas.microsoft.com/office/spreadsheetml/2009/9/main" objectType="CheckBox" fmlaLink="C38" lockText="1"/>
</file>

<file path=xl/ctrlProps/ctrlProp66.xml><?xml version="1.0" encoding="utf-8"?>
<formControlPr xmlns="http://schemas.microsoft.com/office/spreadsheetml/2009/9/main" objectType="CheckBox" fmlaLink="C40" lockText="1"/>
</file>

<file path=xl/ctrlProps/ctrlProp67.xml><?xml version="1.0" encoding="utf-8"?>
<formControlPr xmlns="http://schemas.microsoft.com/office/spreadsheetml/2009/9/main" objectType="CheckBox" fmlaLink="#REF!" lockText="1"/>
</file>

<file path=xl/ctrlProps/ctrlProp68.xml><?xml version="1.0" encoding="utf-8"?>
<formControlPr xmlns="http://schemas.microsoft.com/office/spreadsheetml/2009/9/main" objectType="CheckBox" fmlaLink="C41" lockText="1"/>
</file>

<file path=xl/ctrlProps/ctrlProp69.xml><?xml version="1.0" encoding="utf-8"?>
<formControlPr xmlns="http://schemas.microsoft.com/office/spreadsheetml/2009/9/main" objectType="CheckBox" fmlaLink="C42" lockText="1"/>
</file>

<file path=xl/ctrlProps/ctrlProp7.xml><?xml version="1.0" encoding="utf-8"?>
<formControlPr xmlns="http://schemas.microsoft.com/office/spreadsheetml/2009/9/main" objectType="CheckBox" fmlaLink="$C$10" lockText="1"/>
</file>

<file path=xl/ctrlProps/ctrlProp70.xml><?xml version="1.0" encoding="utf-8"?>
<formControlPr xmlns="http://schemas.microsoft.com/office/spreadsheetml/2009/9/main" objectType="CheckBox" fmlaLink="#REF!" lockText="1"/>
</file>

<file path=xl/ctrlProps/ctrlProp71.xml><?xml version="1.0" encoding="utf-8"?>
<formControlPr xmlns="http://schemas.microsoft.com/office/spreadsheetml/2009/9/main" objectType="CheckBox" fmlaLink="C44" lockText="1"/>
</file>

<file path=xl/ctrlProps/ctrlProp72.xml><?xml version="1.0" encoding="utf-8"?>
<formControlPr xmlns="http://schemas.microsoft.com/office/spreadsheetml/2009/9/main" objectType="CheckBox" fmlaLink="C45" lockText="1"/>
</file>

<file path=xl/ctrlProps/ctrlProp73.xml><?xml version="1.0" encoding="utf-8"?>
<formControlPr xmlns="http://schemas.microsoft.com/office/spreadsheetml/2009/9/main" objectType="CheckBox" fmlaLink="#REF!" lockText="1"/>
</file>

<file path=xl/ctrlProps/ctrlProp74.xml><?xml version="1.0" encoding="utf-8"?>
<formControlPr xmlns="http://schemas.microsoft.com/office/spreadsheetml/2009/9/main" objectType="CheckBox" fmlaLink="C46" lockText="1"/>
</file>

<file path=xl/ctrlProps/ctrlProp75.xml><?xml version="1.0" encoding="utf-8"?>
<formControlPr xmlns="http://schemas.microsoft.com/office/spreadsheetml/2009/9/main" objectType="CheckBox" fmlaLink="C47" lockText="1"/>
</file>

<file path=xl/ctrlProps/ctrlProp76.xml><?xml version="1.0" encoding="utf-8"?>
<formControlPr xmlns="http://schemas.microsoft.com/office/spreadsheetml/2009/9/main" objectType="CheckBox" fmlaLink="#REF!" lockText="1"/>
</file>

<file path=xl/ctrlProps/ctrlProp77.xml><?xml version="1.0" encoding="utf-8"?>
<formControlPr xmlns="http://schemas.microsoft.com/office/spreadsheetml/2009/9/main" objectType="CheckBox" fmlaLink="C48" lockText="1"/>
</file>

<file path=xl/ctrlProps/ctrlProp78.xml><?xml version="1.0" encoding="utf-8"?>
<formControlPr xmlns="http://schemas.microsoft.com/office/spreadsheetml/2009/9/main" objectType="CheckBox" fmlaLink="C49" lockText="1"/>
</file>

<file path=xl/ctrlProps/ctrlProp79.xml><?xml version="1.0" encoding="utf-8"?>
<formControlPr xmlns="http://schemas.microsoft.com/office/spreadsheetml/2009/9/main" objectType="CheckBox" fmlaLink="#REF!" lockText="1"/>
</file>

<file path=xl/ctrlProps/ctrlProp8.xml><?xml version="1.0" encoding="utf-8"?>
<formControlPr xmlns="http://schemas.microsoft.com/office/spreadsheetml/2009/9/main" objectType="CheckBox" fmlaLink="$C$11" lockText="1"/>
</file>

<file path=xl/ctrlProps/ctrlProp80.xml><?xml version="1.0" encoding="utf-8"?>
<formControlPr xmlns="http://schemas.microsoft.com/office/spreadsheetml/2009/9/main" objectType="CheckBox" fmlaLink="C30" lockText="1"/>
</file>

<file path=xl/ctrlProps/ctrlProp81.xml><?xml version="1.0" encoding="utf-8"?>
<formControlPr xmlns="http://schemas.microsoft.com/office/spreadsheetml/2009/9/main" objectType="CheckBox" fmlaLink="C43" lockText="1"/>
</file>

<file path=xl/ctrlProps/ctrlProp82.xml><?xml version="1.0" encoding="utf-8"?>
<formControlPr xmlns="http://schemas.microsoft.com/office/spreadsheetml/2009/9/main" objectType="CheckBox" fmlaLink="#REF!" lockText="1"/>
</file>

<file path=xl/ctrlProps/ctrlProp83.xml><?xml version="1.0" encoding="utf-8"?>
<formControlPr xmlns="http://schemas.microsoft.com/office/spreadsheetml/2009/9/main" objectType="CheckBox" fmlaLink="C30" lockText="1"/>
</file>

<file path=xl/ctrlProps/ctrlProp84.xml><?xml version="1.0" encoding="utf-8"?>
<formControlPr xmlns="http://schemas.microsoft.com/office/spreadsheetml/2009/9/main" objectType="CheckBox" fmlaLink="#REF!" lockText="1"/>
</file>

<file path=xl/ctrlProps/ctrlProp85.xml><?xml version="1.0" encoding="utf-8"?>
<formControlPr xmlns="http://schemas.microsoft.com/office/spreadsheetml/2009/9/main" objectType="CheckBox" fmlaLink="C39" lockText="1"/>
</file>

<file path=xl/ctrlProps/ctrlProp86.xml><?xml version="1.0" encoding="utf-8"?>
<formControlPr xmlns="http://schemas.microsoft.com/office/spreadsheetml/2009/9/main" objectType="CheckBox" fmlaLink="#REF!" lockText="1"/>
</file>

<file path=xl/ctrlProps/ctrlProp87.xml><?xml version="1.0" encoding="utf-8"?>
<formControlPr xmlns="http://schemas.microsoft.com/office/spreadsheetml/2009/9/main" objectType="CheckBox" fmlaLink="C30" lockText="1"/>
</file>

<file path=xl/ctrlProps/ctrlProp88.xml><?xml version="1.0" encoding="utf-8"?>
<formControlPr xmlns="http://schemas.microsoft.com/office/spreadsheetml/2009/9/main" objectType="CheckBox" fmlaLink="C33" lockText="1"/>
</file>

<file path=xl/ctrlProps/ctrlProp89.xml><?xml version="1.0" encoding="utf-8"?>
<formControlPr xmlns="http://schemas.microsoft.com/office/spreadsheetml/2009/9/main" objectType="CheckBox" fmlaLink="$C$18" lockText="1"/>
</file>

<file path=xl/ctrlProps/ctrlProp9.xml><?xml version="1.0" encoding="utf-8"?>
<formControlPr xmlns="http://schemas.microsoft.com/office/spreadsheetml/2009/9/main" objectType="CheckBox" fmlaLink="$C$12" lockText="1"/>
</file>

<file path=xl/ctrlProps/ctrlProp90.xml><?xml version="1.0" encoding="utf-8"?>
<formControlPr xmlns="http://schemas.microsoft.com/office/spreadsheetml/2009/9/main" objectType="CheckBox" fmlaLink="$C$9" lockText="1"/>
</file>

<file path=xl/ctrlProps/ctrlProp91.xml><?xml version="1.0" encoding="utf-8"?>
<formControlPr xmlns="http://schemas.microsoft.com/office/spreadsheetml/2009/9/main" objectType="CheckBox" fmlaLink="$C$13" lockText="1"/>
</file>

<file path=xl/ctrlProps/ctrlProp92.xml><?xml version="1.0" encoding="utf-8"?>
<formControlPr xmlns="http://schemas.microsoft.com/office/spreadsheetml/2009/9/main" objectType="CheckBox" fmlaLink="$C$19" lockText="1"/>
</file>

<file path=xl/drawings/_rels/drawing2.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66675</xdr:colOff>
          <xdr:row>1</xdr:row>
          <xdr:rowOff>142875</xdr:rowOff>
        </xdr:from>
        <xdr:to>
          <xdr:col>4</xdr:col>
          <xdr:colOff>152400</xdr:colOff>
          <xdr:row>3</xdr:row>
          <xdr:rowOff>57150</xdr:rowOff>
        </xdr:to>
        <xdr:sp macro="" textlink="">
          <xdr:nvSpPr>
            <xdr:cNvPr id="2049" name="Absolviert" descr="Absolviert" hidden="1">
              <a:extLst>
                <a:ext uri="{63B3BB69-23CF-44E3-9099-C40C66FF867C}">
                  <a14:compatExt spid="_x0000_s2049"/>
                </a:ext>
                <a:ext uri="{FF2B5EF4-FFF2-40B4-BE49-F238E27FC236}">
                  <a16:creationId xmlns:a16="http://schemas.microsoft.com/office/drawing/2014/main" id="{00000000-0008-0000-0000-00000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2</xdr:row>
          <xdr:rowOff>133350</xdr:rowOff>
        </xdr:from>
        <xdr:to>
          <xdr:col>4</xdr:col>
          <xdr:colOff>152400</xdr:colOff>
          <xdr:row>4</xdr:row>
          <xdr:rowOff>47625</xdr:rowOff>
        </xdr:to>
        <xdr:sp macro="" textlink="">
          <xdr:nvSpPr>
            <xdr:cNvPr id="2050" name="Absolviert" descr="Absolviert" hidden="1">
              <a:extLst>
                <a:ext uri="{63B3BB69-23CF-44E3-9099-C40C66FF867C}">
                  <a14:compatExt spid="_x0000_s2050"/>
                </a:ext>
                <a:ext uri="{FF2B5EF4-FFF2-40B4-BE49-F238E27FC236}">
                  <a16:creationId xmlns:a16="http://schemas.microsoft.com/office/drawing/2014/main" id="{00000000-0008-0000-00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3</xdr:row>
          <xdr:rowOff>123825</xdr:rowOff>
        </xdr:from>
        <xdr:to>
          <xdr:col>4</xdr:col>
          <xdr:colOff>152400</xdr:colOff>
          <xdr:row>5</xdr:row>
          <xdr:rowOff>38100</xdr:rowOff>
        </xdr:to>
        <xdr:sp macro="" textlink="">
          <xdr:nvSpPr>
            <xdr:cNvPr id="2051" name="Absolviert" descr="Absolviert" hidden="1">
              <a:extLst>
                <a:ext uri="{63B3BB69-23CF-44E3-9099-C40C66FF867C}">
                  <a14:compatExt spid="_x0000_s2051"/>
                </a:ext>
                <a:ext uri="{FF2B5EF4-FFF2-40B4-BE49-F238E27FC236}">
                  <a16:creationId xmlns:a16="http://schemas.microsoft.com/office/drawing/2014/main" id="{00000000-0008-0000-00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4</xdr:row>
          <xdr:rowOff>133350</xdr:rowOff>
        </xdr:from>
        <xdr:to>
          <xdr:col>4</xdr:col>
          <xdr:colOff>152400</xdr:colOff>
          <xdr:row>6</xdr:row>
          <xdr:rowOff>57150</xdr:rowOff>
        </xdr:to>
        <xdr:sp macro="" textlink="">
          <xdr:nvSpPr>
            <xdr:cNvPr id="2052" name="Absolviert" descr="Absolviert" hidden="1">
              <a:extLst>
                <a:ext uri="{63B3BB69-23CF-44E3-9099-C40C66FF867C}">
                  <a14:compatExt spid="_x0000_s2052"/>
                </a:ext>
                <a:ext uri="{FF2B5EF4-FFF2-40B4-BE49-F238E27FC236}">
                  <a16:creationId xmlns:a16="http://schemas.microsoft.com/office/drawing/2014/main" id="{00000000-0008-0000-0000-00000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5</xdr:row>
          <xdr:rowOff>133350</xdr:rowOff>
        </xdr:from>
        <xdr:to>
          <xdr:col>4</xdr:col>
          <xdr:colOff>152400</xdr:colOff>
          <xdr:row>7</xdr:row>
          <xdr:rowOff>57150</xdr:rowOff>
        </xdr:to>
        <xdr:sp macro="" textlink="">
          <xdr:nvSpPr>
            <xdr:cNvPr id="2053" name="Absolviert" descr="Absolviert" hidden="1">
              <a:extLst>
                <a:ext uri="{63B3BB69-23CF-44E3-9099-C40C66FF867C}">
                  <a14:compatExt spid="_x0000_s2053"/>
                </a:ext>
                <a:ext uri="{FF2B5EF4-FFF2-40B4-BE49-F238E27FC236}">
                  <a16:creationId xmlns:a16="http://schemas.microsoft.com/office/drawing/2014/main" id="{00000000-0008-0000-0000-00000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6</xdr:row>
          <xdr:rowOff>133350</xdr:rowOff>
        </xdr:from>
        <xdr:to>
          <xdr:col>4</xdr:col>
          <xdr:colOff>152400</xdr:colOff>
          <xdr:row>8</xdr:row>
          <xdr:rowOff>57150</xdr:rowOff>
        </xdr:to>
        <xdr:sp macro="" textlink="">
          <xdr:nvSpPr>
            <xdr:cNvPr id="2054" name="Absolviert" descr="Absolviert" hidden="1">
              <a:extLst>
                <a:ext uri="{63B3BB69-23CF-44E3-9099-C40C66FF867C}">
                  <a14:compatExt spid="_x0000_s2054"/>
                </a:ext>
                <a:ext uri="{FF2B5EF4-FFF2-40B4-BE49-F238E27FC236}">
                  <a16:creationId xmlns:a16="http://schemas.microsoft.com/office/drawing/2014/main" id="{00000000-0008-0000-0000-00000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8</xdr:row>
          <xdr:rowOff>133350</xdr:rowOff>
        </xdr:from>
        <xdr:to>
          <xdr:col>4</xdr:col>
          <xdr:colOff>152400</xdr:colOff>
          <xdr:row>10</xdr:row>
          <xdr:rowOff>57150</xdr:rowOff>
        </xdr:to>
        <xdr:sp macro="" textlink="">
          <xdr:nvSpPr>
            <xdr:cNvPr id="2055" name="Absolviert" descr="Absolviert" hidden="1">
              <a:extLst>
                <a:ext uri="{63B3BB69-23CF-44E3-9099-C40C66FF867C}">
                  <a14:compatExt spid="_x0000_s2055"/>
                </a:ext>
                <a:ext uri="{FF2B5EF4-FFF2-40B4-BE49-F238E27FC236}">
                  <a16:creationId xmlns:a16="http://schemas.microsoft.com/office/drawing/2014/main" id="{00000000-0008-0000-0000-00000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9</xdr:row>
          <xdr:rowOff>133350</xdr:rowOff>
        </xdr:from>
        <xdr:to>
          <xdr:col>4</xdr:col>
          <xdr:colOff>152400</xdr:colOff>
          <xdr:row>11</xdr:row>
          <xdr:rowOff>57150</xdr:rowOff>
        </xdr:to>
        <xdr:sp macro="" textlink="">
          <xdr:nvSpPr>
            <xdr:cNvPr id="2056" name="Absolviert" descr="Absolviert" hidden="1">
              <a:extLst>
                <a:ext uri="{63B3BB69-23CF-44E3-9099-C40C66FF867C}">
                  <a14:compatExt spid="_x0000_s2056"/>
                </a:ext>
                <a:ext uri="{FF2B5EF4-FFF2-40B4-BE49-F238E27FC236}">
                  <a16:creationId xmlns:a16="http://schemas.microsoft.com/office/drawing/2014/main" id="{00000000-0008-0000-0000-00000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10</xdr:row>
          <xdr:rowOff>133350</xdr:rowOff>
        </xdr:from>
        <xdr:to>
          <xdr:col>4</xdr:col>
          <xdr:colOff>152400</xdr:colOff>
          <xdr:row>12</xdr:row>
          <xdr:rowOff>57150</xdr:rowOff>
        </xdr:to>
        <xdr:sp macro="" textlink="">
          <xdr:nvSpPr>
            <xdr:cNvPr id="2057" name="Absolviert" descr="Absolviert" hidden="1">
              <a:extLst>
                <a:ext uri="{63B3BB69-23CF-44E3-9099-C40C66FF867C}">
                  <a14:compatExt spid="_x0000_s2057"/>
                </a:ext>
                <a:ext uri="{FF2B5EF4-FFF2-40B4-BE49-F238E27FC236}">
                  <a16:creationId xmlns:a16="http://schemas.microsoft.com/office/drawing/2014/main" id="{00000000-0008-0000-0000-00000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12</xdr:row>
          <xdr:rowOff>133350</xdr:rowOff>
        </xdr:from>
        <xdr:to>
          <xdr:col>4</xdr:col>
          <xdr:colOff>152400</xdr:colOff>
          <xdr:row>14</xdr:row>
          <xdr:rowOff>57150</xdr:rowOff>
        </xdr:to>
        <xdr:sp macro="" textlink="">
          <xdr:nvSpPr>
            <xdr:cNvPr id="2058" name="Absolviert" descr="Absolviert" hidden="1">
              <a:extLst>
                <a:ext uri="{63B3BB69-23CF-44E3-9099-C40C66FF867C}">
                  <a14:compatExt spid="_x0000_s2058"/>
                </a:ext>
                <a:ext uri="{FF2B5EF4-FFF2-40B4-BE49-F238E27FC236}">
                  <a16:creationId xmlns:a16="http://schemas.microsoft.com/office/drawing/2014/main" id="{00000000-0008-0000-0000-00000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13</xdr:row>
          <xdr:rowOff>133350</xdr:rowOff>
        </xdr:from>
        <xdr:to>
          <xdr:col>4</xdr:col>
          <xdr:colOff>152400</xdr:colOff>
          <xdr:row>15</xdr:row>
          <xdr:rowOff>57150</xdr:rowOff>
        </xdr:to>
        <xdr:sp macro="" textlink="">
          <xdr:nvSpPr>
            <xdr:cNvPr id="2059" name="Absolviert" descr="Absolviert" hidden="1">
              <a:extLst>
                <a:ext uri="{63B3BB69-23CF-44E3-9099-C40C66FF867C}">
                  <a14:compatExt spid="_x0000_s2059"/>
                </a:ext>
                <a:ext uri="{FF2B5EF4-FFF2-40B4-BE49-F238E27FC236}">
                  <a16:creationId xmlns:a16="http://schemas.microsoft.com/office/drawing/2014/main" id="{00000000-0008-0000-0000-00000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14</xdr:row>
          <xdr:rowOff>133350</xdr:rowOff>
        </xdr:from>
        <xdr:to>
          <xdr:col>4</xdr:col>
          <xdr:colOff>152400</xdr:colOff>
          <xdr:row>16</xdr:row>
          <xdr:rowOff>57150</xdr:rowOff>
        </xdr:to>
        <xdr:sp macro="" textlink="">
          <xdr:nvSpPr>
            <xdr:cNvPr id="2060" name="Absolviert" descr="Absolviert" hidden="1">
              <a:extLst>
                <a:ext uri="{63B3BB69-23CF-44E3-9099-C40C66FF867C}">
                  <a14:compatExt spid="_x0000_s2060"/>
                </a:ext>
                <a:ext uri="{FF2B5EF4-FFF2-40B4-BE49-F238E27FC236}">
                  <a16:creationId xmlns:a16="http://schemas.microsoft.com/office/drawing/2014/main" id="{00000000-0008-0000-0000-00000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15</xdr:row>
          <xdr:rowOff>133350</xdr:rowOff>
        </xdr:from>
        <xdr:to>
          <xdr:col>4</xdr:col>
          <xdr:colOff>152400</xdr:colOff>
          <xdr:row>17</xdr:row>
          <xdr:rowOff>57150</xdr:rowOff>
        </xdr:to>
        <xdr:sp macro="" textlink="">
          <xdr:nvSpPr>
            <xdr:cNvPr id="2062" name="Absolviert" descr="Absolviert" hidden="1">
              <a:extLst>
                <a:ext uri="{63B3BB69-23CF-44E3-9099-C40C66FF867C}">
                  <a14:compatExt spid="_x0000_s2062"/>
                </a:ext>
                <a:ext uri="{FF2B5EF4-FFF2-40B4-BE49-F238E27FC236}">
                  <a16:creationId xmlns:a16="http://schemas.microsoft.com/office/drawing/2014/main" id="{00000000-0008-0000-0000-00000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18</xdr:row>
          <xdr:rowOff>152400</xdr:rowOff>
        </xdr:from>
        <xdr:to>
          <xdr:col>4</xdr:col>
          <xdr:colOff>152400</xdr:colOff>
          <xdr:row>20</xdr:row>
          <xdr:rowOff>57150</xdr:rowOff>
        </xdr:to>
        <xdr:sp macro="" textlink="">
          <xdr:nvSpPr>
            <xdr:cNvPr id="2063" name="Absolviert" descr="Absolviert" hidden="1">
              <a:extLst>
                <a:ext uri="{63B3BB69-23CF-44E3-9099-C40C66FF867C}">
                  <a14:compatExt spid="_x0000_s2063"/>
                </a:ext>
                <a:ext uri="{FF2B5EF4-FFF2-40B4-BE49-F238E27FC236}">
                  <a16:creationId xmlns:a16="http://schemas.microsoft.com/office/drawing/2014/main" id="{00000000-0008-0000-0000-00000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19</xdr:row>
          <xdr:rowOff>133350</xdr:rowOff>
        </xdr:from>
        <xdr:to>
          <xdr:col>4</xdr:col>
          <xdr:colOff>152400</xdr:colOff>
          <xdr:row>21</xdr:row>
          <xdr:rowOff>47625</xdr:rowOff>
        </xdr:to>
        <xdr:sp macro="" textlink="">
          <xdr:nvSpPr>
            <xdr:cNvPr id="2064" name="Absolviert" descr="Absolviert" hidden="1">
              <a:extLst>
                <a:ext uri="{63B3BB69-23CF-44E3-9099-C40C66FF867C}">
                  <a14:compatExt spid="_x0000_s2064"/>
                </a:ext>
                <a:ext uri="{FF2B5EF4-FFF2-40B4-BE49-F238E27FC236}">
                  <a16:creationId xmlns:a16="http://schemas.microsoft.com/office/drawing/2014/main" id="{00000000-0008-0000-0000-00001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20</xdr:row>
          <xdr:rowOff>133350</xdr:rowOff>
        </xdr:from>
        <xdr:to>
          <xdr:col>4</xdr:col>
          <xdr:colOff>152400</xdr:colOff>
          <xdr:row>22</xdr:row>
          <xdr:rowOff>38100</xdr:rowOff>
        </xdr:to>
        <xdr:sp macro="" textlink="">
          <xdr:nvSpPr>
            <xdr:cNvPr id="2065" name="Absolviert" descr="Absolviert" hidden="1">
              <a:extLst>
                <a:ext uri="{63B3BB69-23CF-44E3-9099-C40C66FF867C}">
                  <a14:compatExt spid="_x0000_s2065"/>
                </a:ext>
                <a:ext uri="{FF2B5EF4-FFF2-40B4-BE49-F238E27FC236}">
                  <a16:creationId xmlns:a16="http://schemas.microsoft.com/office/drawing/2014/main" id="{00000000-0008-0000-0000-00001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21</xdr:row>
          <xdr:rowOff>133350</xdr:rowOff>
        </xdr:from>
        <xdr:to>
          <xdr:col>4</xdr:col>
          <xdr:colOff>142875</xdr:colOff>
          <xdr:row>23</xdr:row>
          <xdr:rowOff>38100</xdr:rowOff>
        </xdr:to>
        <xdr:sp macro="" textlink="">
          <xdr:nvSpPr>
            <xdr:cNvPr id="2066" name="Absolviert" descr="Absolviert" hidden="1">
              <a:extLst>
                <a:ext uri="{63B3BB69-23CF-44E3-9099-C40C66FF867C}">
                  <a14:compatExt spid="_x0000_s2066"/>
                </a:ext>
                <a:ext uri="{FF2B5EF4-FFF2-40B4-BE49-F238E27FC236}">
                  <a16:creationId xmlns:a16="http://schemas.microsoft.com/office/drawing/2014/main" id="{00000000-0008-0000-0000-00001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22</xdr:row>
          <xdr:rowOff>133350</xdr:rowOff>
        </xdr:from>
        <xdr:to>
          <xdr:col>4</xdr:col>
          <xdr:colOff>142875</xdr:colOff>
          <xdr:row>24</xdr:row>
          <xdr:rowOff>47625</xdr:rowOff>
        </xdr:to>
        <xdr:sp macro="" textlink="">
          <xdr:nvSpPr>
            <xdr:cNvPr id="2067" name="Absolviert" descr="Absolviert" hidden="1">
              <a:extLst>
                <a:ext uri="{63B3BB69-23CF-44E3-9099-C40C66FF867C}">
                  <a14:compatExt spid="_x0000_s2067"/>
                </a:ext>
                <a:ext uri="{FF2B5EF4-FFF2-40B4-BE49-F238E27FC236}">
                  <a16:creationId xmlns:a16="http://schemas.microsoft.com/office/drawing/2014/main" id="{00000000-0008-0000-0000-00001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23</xdr:row>
          <xdr:rowOff>133350</xdr:rowOff>
        </xdr:from>
        <xdr:to>
          <xdr:col>4</xdr:col>
          <xdr:colOff>142875</xdr:colOff>
          <xdr:row>25</xdr:row>
          <xdr:rowOff>57150</xdr:rowOff>
        </xdr:to>
        <xdr:sp macro="" textlink="">
          <xdr:nvSpPr>
            <xdr:cNvPr id="2068" name="Absolviert" descr="Absolviert" hidden="1">
              <a:extLst>
                <a:ext uri="{63B3BB69-23CF-44E3-9099-C40C66FF867C}">
                  <a14:compatExt spid="_x0000_s2068"/>
                </a:ext>
                <a:ext uri="{FF2B5EF4-FFF2-40B4-BE49-F238E27FC236}">
                  <a16:creationId xmlns:a16="http://schemas.microsoft.com/office/drawing/2014/main" id="{00000000-0008-0000-0000-00001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24</xdr:row>
          <xdr:rowOff>142875</xdr:rowOff>
        </xdr:from>
        <xdr:to>
          <xdr:col>4</xdr:col>
          <xdr:colOff>142875</xdr:colOff>
          <xdr:row>26</xdr:row>
          <xdr:rowOff>57150</xdr:rowOff>
        </xdr:to>
        <xdr:sp macro="" textlink="">
          <xdr:nvSpPr>
            <xdr:cNvPr id="2069" name="Absolviert" descr="Absolviert" hidden="1">
              <a:extLst>
                <a:ext uri="{63B3BB69-23CF-44E3-9099-C40C66FF867C}">
                  <a14:compatExt spid="_x0000_s2069"/>
                </a:ext>
                <a:ext uri="{FF2B5EF4-FFF2-40B4-BE49-F238E27FC236}">
                  <a16:creationId xmlns:a16="http://schemas.microsoft.com/office/drawing/2014/main" id="{00000000-0008-0000-0000-00001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25</xdr:row>
          <xdr:rowOff>133350</xdr:rowOff>
        </xdr:from>
        <xdr:to>
          <xdr:col>4</xdr:col>
          <xdr:colOff>142875</xdr:colOff>
          <xdr:row>27</xdr:row>
          <xdr:rowOff>38100</xdr:rowOff>
        </xdr:to>
        <xdr:sp macro="" textlink="">
          <xdr:nvSpPr>
            <xdr:cNvPr id="2070" name="Absolviert" descr="Absolviert" hidden="1">
              <a:extLst>
                <a:ext uri="{63B3BB69-23CF-44E3-9099-C40C66FF867C}">
                  <a14:compatExt spid="_x0000_s2070"/>
                </a:ext>
                <a:ext uri="{FF2B5EF4-FFF2-40B4-BE49-F238E27FC236}">
                  <a16:creationId xmlns:a16="http://schemas.microsoft.com/office/drawing/2014/main" id="{00000000-0008-0000-0000-00001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26</xdr:row>
          <xdr:rowOff>142875</xdr:rowOff>
        </xdr:from>
        <xdr:to>
          <xdr:col>4</xdr:col>
          <xdr:colOff>142875</xdr:colOff>
          <xdr:row>28</xdr:row>
          <xdr:rowOff>57150</xdr:rowOff>
        </xdr:to>
        <xdr:sp macro="" textlink="">
          <xdr:nvSpPr>
            <xdr:cNvPr id="2071" name="Absolviert" descr="Absolviert" hidden="1">
              <a:extLst>
                <a:ext uri="{63B3BB69-23CF-44E3-9099-C40C66FF867C}">
                  <a14:compatExt spid="_x0000_s2071"/>
                </a:ext>
                <a:ext uri="{FF2B5EF4-FFF2-40B4-BE49-F238E27FC236}">
                  <a16:creationId xmlns:a16="http://schemas.microsoft.com/office/drawing/2014/main" id="{00000000-0008-0000-0000-00001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27</xdr:row>
          <xdr:rowOff>142875</xdr:rowOff>
        </xdr:from>
        <xdr:to>
          <xdr:col>4</xdr:col>
          <xdr:colOff>142875</xdr:colOff>
          <xdr:row>29</xdr:row>
          <xdr:rowOff>66675</xdr:rowOff>
        </xdr:to>
        <xdr:sp macro="" textlink="">
          <xdr:nvSpPr>
            <xdr:cNvPr id="2072" name="Absolviert" descr="Absolviert" hidden="1">
              <a:extLst>
                <a:ext uri="{63B3BB69-23CF-44E3-9099-C40C66FF867C}">
                  <a14:compatExt spid="_x0000_s2072"/>
                </a:ext>
                <a:ext uri="{FF2B5EF4-FFF2-40B4-BE49-F238E27FC236}">
                  <a16:creationId xmlns:a16="http://schemas.microsoft.com/office/drawing/2014/main" id="{00000000-0008-0000-0000-00001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28</xdr:row>
          <xdr:rowOff>133350</xdr:rowOff>
        </xdr:from>
        <xdr:to>
          <xdr:col>4</xdr:col>
          <xdr:colOff>142875</xdr:colOff>
          <xdr:row>30</xdr:row>
          <xdr:rowOff>57150</xdr:rowOff>
        </xdr:to>
        <xdr:sp macro="" textlink="">
          <xdr:nvSpPr>
            <xdr:cNvPr id="2073" name="Absolviert" descr="Absolviert" hidden="1">
              <a:extLst>
                <a:ext uri="{63B3BB69-23CF-44E3-9099-C40C66FF867C}">
                  <a14:compatExt spid="_x0000_s2073"/>
                </a:ext>
                <a:ext uri="{FF2B5EF4-FFF2-40B4-BE49-F238E27FC236}">
                  <a16:creationId xmlns:a16="http://schemas.microsoft.com/office/drawing/2014/main" id="{00000000-0008-0000-0000-00001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29</xdr:row>
          <xdr:rowOff>133350</xdr:rowOff>
        </xdr:from>
        <xdr:to>
          <xdr:col>4</xdr:col>
          <xdr:colOff>142875</xdr:colOff>
          <xdr:row>31</xdr:row>
          <xdr:rowOff>57150</xdr:rowOff>
        </xdr:to>
        <xdr:sp macro="" textlink="">
          <xdr:nvSpPr>
            <xdr:cNvPr id="2074" name="Absolviert" descr="Absolviert" hidden="1">
              <a:extLst>
                <a:ext uri="{63B3BB69-23CF-44E3-9099-C40C66FF867C}">
                  <a14:compatExt spid="_x0000_s2074"/>
                </a:ext>
                <a:ext uri="{FF2B5EF4-FFF2-40B4-BE49-F238E27FC236}">
                  <a16:creationId xmlns:a16="http://schemas.microsoft.com/office/drawing/2014/main" id="{00000000-0008-0000-0000-00001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30</xdr:row>
          <xdr:rowOff>133350</xdr:rowOff>
        </xdr:from>
        <xdr:to>
          <xdr:col>4</xdr:col>
          <xdr:colOff>142875</xdr:colOff>
          <xdr:row>32</xdr:row>
          <xdr:rowOff>57150</xdr:rowOff>
        </xdr:to>
        <xdr:sp macro="" textlink="">
          <xdr:nvSpPr>
            <xdr:cNvPr id="2075" name="Absolviert" descr="Absolviert" hidden="1">
              <a:extLst>
                <a:ext uri="{63B3BB69-23CF-44E3-9099-C40C66FF867C}">
                  <a14:compatExt spid="_x0000_s2075"/>
                </a:ext>
                <a:ext uri="{FF2B5EF4-FFF2-40B4-BE49-F238E27FC236}">
                  <a16:creationId xmlns:a16="http://schemas.microsoft.com/office/drawing/2014/main" id="{00000000-0008-0000-0000-00001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32</xdr:row>
          <xdr:rowOff>133350</xdr:rowOff>
        </xdr:from>
        <xdr:to>
          <xdr:col>4</xdr:col>
          <xdr:colOff>142875</xdr:colOff>
          <xdr:row>34</xdr:row>
          <xdr:rowOff>57150</xdr:rowOff>
        </xdr:to>
        <xdr:sp macro="" textlink="">
          <xdr:nvSpPr>
            <xdr:cNvPr id="2076" name="Absolviert" descr="Absolviert" hidden="1">
              <a:extLst>
                <a:ext uri="{63B3BB69-23CF-44E3-9099-C40C66FF867C}">
                  <a14:compatExt spid="_x0000_s2076"/>
                </a:ext>
                <a:ext uri="{FF2B5EF4-FFF2-40B4-BE49-F238E27FC236}">
                  <a16:creationId xmlns:a16="http://schemas.microsoft.com/office/drawing/2014/main" id="{00000000-0008-0000-0000-00001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33</xdr:row>
          <xdr:rowOff>133350</xdr:rowOff>
        </xdr:from>
        <xdr:to>
          <xdr:col>4</xdr:col>
          <xdr:colOff>142875</xdr:colOff>
          <xdr:row>35</xdr:row>
          <xdr:rowOff>57150</xdr:rowOff>
        </xdr:to>
        <xdr:sp macro="" textlink="">
          <xdr:nvSpPr>
            <xdr:cNvPr id="2077" name="Absolviert" descr="Absolviert" hidden="1">
              <a:extLst>
                <a:ext uri="{63B3BB69-23CF-44E3-9099-C40C66FF867C}">
                  <a14:compatExt spid="_x0000_s2077"/>
                </a:ext>
                <a:ext uri="{FF2B5EF4-FFF2-40B4-BE49-F238E27FC236}">
                  <a16:creationId xmlns:a16="http://schemas.microsoft.com/office/drawing/2014/main" id="{00000000-0008-0000-0000-00001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34</xdr:row>
          <xdr:rowOff>133350</xdr:rowOff>
        </xdr:from>
        <xdr:to>
          <xdr:col>4</xdr:col>
          <xdr:colOff>142875</xdr:colOff>
          <xdr:row>36</xdr:row>
          <xdr:rowOff>57150</xdr:rowOff>
        </xdr:to>
        <xdr:sp macro="" textlink="">
          <xdr:nvSpPr>
            <xdr:cNvPr id="2078" name="Absolviert" descr="Absolviert" hidden="1">
              <a:extLst>
                <a:ext uri="{63B3BB69-23CF-44E3-9099-C40C66FF867C}">
                  <a14:compatExt spid="_x0000_s2078"/>
                </a:ext>
                <a:ext uri="{FF2B5EF4-FFF2-40B4-BE49-F238E27FC236}">
                  <a16:creationId xmlns:a16="http://schemas.microsoft.com/office/drawing/2014/main" id="{00000000-0008-0000-0000-00001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35</xdr:row>
          <xdr:rowOff>133350</xdr:rowOff>
        </xdr:from>
        <xdr:to>
          <xdr:col>4</xdr:col>
          <xdr:colOff>142875</xdr:colOff>
          <xdr:row>37</xdr:row>
          <xdr:rowOff>57150</xdr:rowOff>
        </xdr:to>
        <xdr:sp macro="" textlink="">
          <xdr:nvSpPr>
            <xdr:cNvPr id="2079" name="Absolviert" descr="Absolviert" hidden="1">
              <a:extLst>
                <a:ext uri="{63B3BB69-23CF-44E3-9099-C40C66FF867C}">
                  <a14:compatExt spid="_x0000_s2079"/>
                </a:ext>
                <a:ext uri="{FF2B5EF4-FFF2-40B4-BE49-F238E27FC236}">
                  <a16:creationId xmlns:a16="http://schemas.microsoft.com/office/drawing/2014/main" id="{00000000-0008-0000-0000-00001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36</xdr:row>
          <xdr:rowOff>133350</xdr:rowOff>
        </xdr:from>
        <xdr:to>
          <xdr:col>4</xdr:col>
          <xdr:colOff>142875</xdr:colOff>
          <xdr:row>38</xdr:row>
          <xdr:rowOff>57150</xdr:rowOff>
        </xdr:to>
        <xdr:sp macro="" textlink="">
          <xdr:nvSpPr>
            <xdr:cNvPr id="2080" name="Absolviert" descr="Absolviert" hidden="1">
              <a:extLst>
                <a:ext uri="{63B3BB69-23CF-44E3-9099-C40C66FF867C}">
                  <a14:compatExt spid="_x0000_s2080"/>
                </a:ext>
                <a:ext uri="{FF2B5EF4-FFF2-40B4-BE49-F238E27FC236}">
                  <a16:creationId xmlns:a16="http://schemas.microsoft.com/office/drawing/2014/main" id="{00000000-0008-0000-0000-00002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38</xdr:row>
          <xdr:rowOff>133350</xdr:rowOff>
        </xdr:from>
        <xdr:to>
          <xdr:col>4</xdr:col>
          <xdr:colOff>142875</xdr:colOff>
          <xdr:row>40</xdr:row>
          <xdr:rowOff>57150</xdr:rowOff>
        </xdr:to>
        <xdr:sp macro="" textlink="">
          <xdr:nvSpPr>
            <xdr:cNvPr id="2081" name="Absolviert" descr="Absolviert" hidden="1">
              <a:extLst>
                <a:ext uri="{63B3BB69-23CF-44E3-9099-C40C66FF867C}">
                  <a14:compatExt spid="_x0000_s2081"/>
                </a:ext>
                <a:ext uri="{FF2B5EF4-FFF2-40B4-BE49-F238E27FC236}">
                  <a16:creationId xmlns:a16="http://schemas.microsoft.com/office/drawing/2014/main" id="{00000000-0008-0000-0000-00002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39</xdr:row>
          <xdr:rowOff>133350</xdr:rowOff>
        </xdr:from>
        <xdr:to>
          <xdr:col>4</xdr:col>
          <xdr:colOff>142875</xdr:colOff>
          <xdr:row>41</xdr:row>
          <xdr:rowOff>57150</xdr:rowOff>
        </xdr:to>
        <xdr:sp macro="" textlink="">
          <xdr:nvSpPr>
            <xdr:cNvPr id="2082" name="Absolviert" descr="Absolviert" hidden="1">
              <a:extLst>
                <a:ext uri="{63B3BB69-23CF-44E3-9099-C40C66FF867C}">
                  <a14:compatExt spid="_x0000_s2082"/>
                </a:ext>
                <a:ext uri="{FF2B5EF4-FFF2-40B4-BE49-F238E27FC236}">
                  <a16:creationId xmlns:a16="http://schemas.microsoft.com/office/drawing/2014/main" id="{00000000-0008-0000-0000-00002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40</xdr:row>
          <xdr:rowOff>133350</xdr:rowOff>
        </xdr:from>
        <xdr:to>
          <xdr:col>4</xdr:col>
          <xdr:colOff>142875</xdr:colOff>
          <xdr:row>42</xdr:row>
          <xdr:rowOff>57150</xdr:rowOff>
        </xdr:to>
        <xdr:sp macro="" textlink="">
          <xdr:nvSpPr>
            <xdr:cNvPr id="2083" name="Absolviert" descr="Absolviert" hidden="1">
              <a:extLst>
                <a:ext uri="{63B3BB69-23CF-44E3-9099-C40C66FF867C}">
                  <a14:compatExt spid="_x0000_s2083"/>
                </a:ext>
                <a:ext uri="{FF2B5EF4-FFF2-40B4-BE49-F238E27FC236}">
                  <a16:creationId xmlns:a16="http://schemas.microsoft.com/office/drawing/2014/main" id="{00000000-0008-0000-0000-00002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42</xdr:row>
          <xdr:rowOff>133350</xdr:rowOff>
        </xdr:from>
        <xdr:to>
          <xdr:col>4</xdr:col>
          <xdr:colOff>142875</xdr:colOff>
          <xdr:row>44</xdr:row>
          <xdr:rowOff>57150</xdr:rowOff>
        </xdr:to>
        <xdr:sp macro="" textlink="">
          <xdr:nvSpPr>
            <xdr:cNvPr id="2084" name="Absolviert" descr="Absolviert" hidden="1">
              <a:extLst>
                <a:ext uri="{63B3BB69-23CF-44E3-9099-C40C66FF867C}">
                  <a14:compatExt spid="_x0000_s2084"/>
                </a:ext>
                <a:ext uri="{FF2B5EF4-FFF2-40B4-BE49-F238E27FC236}">
                  <a16:creationId xmlns:a16="http://schemas.microsoft.com/office/drawing/2014/main" id="{00000000-0008-0000-0000-00002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43</xdr:row>
          <xdr:rowOff>133350</xdr:rowOff>
        </xdr:from>
        <xdr:to>
          <xdr:col>4</xdr:col>
          <xdr:colOff>142875</xdr:colOff>
          <xdr:row>45</xdr:row>
          <xdr:rowOff>57150</xdr:rowOff>
        </xdr:to>
        <xdr:sp macro="" textlink="">
          <xdr:nvSpPr>
            <xdr:cNvPr id="2085" name="Absolviert" descr="Absolviert" hidden="1">
              <a:extLst>
                <a:ext uri="{63B3BB69-23CF-44E3-9099-C40C66FF867C}">
                  <a14:compatExt spid="_x0000_s2085"/>
                </a:ext>
                <a:ext uri="{FF2B5EF4-FFF2-40B4-BE49-F238E27FC236}">
                  <a16:creationId xmlns:a16="http://schemas.microsoft.com/office/drawing/2014/main" id="{00000000-0008-0000-0000-00002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44</xdr:row>
          <xdr:rowOff>133350</xdr:rowOff>
        </xdr:from>
        <xdr:to>
          <xdr:col>4</xdr:col>
          <xdr:colOff>142875</xdr:colOff>
          <xdr:row>46</xdr:row>
          <xdr:rowOff>57150</xdr:rowOff>
        </xdr:to>
        <xdr:sp macro="" textlink="">
          <xdr:nvSpPr>
            <xdr:cNvPr id="2086" name="Absolviert" descr="Absolviert" hidden="1">
              <a:extLst>
                <a:ext uri="{63B3BB69-23CF-44E3-9099-C40C66FF867C}">
                  <a14:compatExt spid="_x0000_s2086"/>
                </a:ext>
                <a:ext uri="{FF2B5EF4-FFF2-40B4-BE49-F238E27FC236}">
                  <a16:creationId xmlns:a16="http://schemas.microsoft.com/office/drawing/2014/main" id="{00000000-0008-0000-0000-00002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45</xdr:row>
          <xdr:rowOff>133350</xdr:rowOff>
        </xdr:from>
        <xdr:to>
          <xdr:col>4</xdr:col>
          <xdr:colOff>142875</xdr:colOff>
          <xdr:row>47</xdr:row>
          <xdr:rowOff>57150</xdr:rowOff>
        </xdr:to>
        <xdr:sp macro="" textlink="">
          <xdr:nvSpPr>
            <xdr:cNvPr id="2087" name="Absolviert" descr="Absolviert" hidden="1">
              <a:extLst>
                <a:ext uri="{63B3BB69-23CF-44E3-9099-C40C66FF867C}">
                  <a14:compatExt spid="_x0000_s2087"/>
                </a:ext>
                <a:ext uri="{FF2B5EF4-FFF2-40B4-BE49-F238E27FC236}">
                  <a16:creationId xmlns:a16="http://schemas.microsoft.com/office/drawing/2014/main" id="{00000000-0008-0000-0000-00002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46</xdr:row>
          <xdr:rowOff>133350</xdr:rowOff>
        </xdr:from>
        <xdr:to>
          <xdr:col>4</xdr:col>
          <xdr:colOff>142875</xdr:colOff>
          <xdr:row>48</xdr:row>
          <xdr:rowOff>57150</xdr:rowOff>
        </xdr:to>
        <xdr:sp macro="" textlink="">
          <xdr:nvSpPr>
            <xdr:cNvPr id="2088" name="Absolviert" descr="Absolviert" hidden="1">
              <a:extLst>
                <a:ext uri="{63B3BB69-23CF-44E3-9099-C40C66FF867C}">
                  <a14:compatExt spid="_x0000_s2088"/>
                </a:ext>
                <a:ext uri="{FF2B5EF4-FFF2-40B4-BE49-F238E27FC236}">
                  <a16:creationId xmlns:a16="http://schemas.microsoft.com/office/drawing/2014/main" id="{00000000-0008-0000-0000-00002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47</xdr:row>
          <xdr:rowOff>133350</xdr:rowOff>
        </xdr:from>
        <xdr:to>
          <xdr:col>4</xdr:col>
          <xdr:colOff>142875</xdr:colOff>
          <xdr:row>49</xdr:row>
          <xdr:rowOff>47625</xdr:rowOff>
        </xdr:to>
        <xdr:sp macro="" textlink="">
          <xdr:nvSpPr>
            <xdr:cNvPr id="2089" name="Absolviert" descr="Absolviert" hidden="1">
              <a:extLst>
                <a:ext uri="{63B3BB69-23CF-44E3-9099-C40C66FF867C}">
                  <a14:compatExt spid="_x0000_s2089"/>
                </a:ext>
                <a:ext uri="{FF2B5EF4-FFF2-40B4-BE49-F238E27FC236}">
                  <a16:creationId xmlns:a16="http://schemas.microsoft.com/office/drawing/2014/main" id="{00000000-0008-0000-0000-00002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29</xdr:row>
          <xdr:rowOff>133350</xdr:rowOff>
        </xdr:from>
        <xdr:to>
          <xdr:col>4</xdr:col>
          <xdr:colOff>142875</xdr:colOff>
          <xdr:row>31</xdr:row>
          <xdr:rowOff>57150</xdr:rowOff>
        </xdr:to>
        <xdr:sp macro="" textlink="">
          <xdr:nvSpPr>
            <xdr:cNvPr id="2091" name="Absolviert" descr="Absolviert" hidden="1">
              <a:extLst>
                <a:ext uri="{63B3BB69-23CF-44E3-9099-C40C66FF867C}">
                  <a14:compatExt spid="_x0000_s2091"/>
                </a:ext>
                <a:ext uri="{FF2B5EF4-FFF2-40B4-BE49-F238E27FC236}">
                  <a16:creationId xmlns:a16="http://schemas.microsoft.com/office/drawing/2014/main" id="{00000000-0008-0000-0000-00002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30</xdr:row>
          <xdr:rowOff>133350</xdr:rowOff>
        </xdr:from>
        <xdr:to>
          <xdr:col>4</xdr:col>
          <xdr:colOff>142875</xdr:colOff>
          <xdr:row>32</xdr:row>
          <xdr:rowOff>57150</xdr:rowOff>
        </xdr:to>
        <xdr:sp macro="" textlink="">
          <xdr:nvSpPr>
            <xdr:cNvPr id="2092" name="Absolviert" descr="Absolviert" hidden="1">
              <a:extLst>
                <a:ext uri="{63B3BB69-23CF-44E3-9099-C40C66FF867C}">
                  <a14:compatExt spid="_x0000_s2092"/>
                </a:ext>
                <a:ext uri="{FF2B5EF4-FFF2-40B4-BE49-F238E27FC236}">
                  <a16:creationId xmlns:a16="http://schemas.microsoft.com/office/drawing/2014/main" id="{00000000-0008-0000-0000-00002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32</xdr:row>
          <xdr:rowOff>133350</xdr:rowOff>
        </xdr:from>
        <xdr:to>
          <xdr:col>4</xdr:col>
          <xdr:colOff>142875</xdr:colOff>
          <xdr:row>34</xdr:row>
          <xdr:rowOff>57150</xdr:rowOff>
        </xdr:to>
        <xdr:sp macro="" textlink="">
          <xdr:nvSpPr>
            <xdr:cNvPr id="2093" name="Absolviert" descr="Absolviert" hidden="1">
              <a:extLst>
                <a:ext uri="{63B3BB69-23CF-44E3-9099-C40C66FF867C}">
                  <a14:compatExt spid="_x0000_s2093"/>
                </a:ext>
                <a:ext uri="{FF2B5EF4-FFF2-40B4-BE49-F238E27FC236}">
                  <a16:creationId xmlns:a16="http://schemas.microsoft.com/office/drawing/2014/main" id="{00000000-0008-0000-0000-00002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33</xdr:row>
          <xdr:rowOff>133350</xdr:rowOff>
        </xdr:from>
        <xdr:to>
          <xdr:col>4</xdr:col>
          <xdr:colOff>142875</xdr:colOff>
          <xdr:row>35</xdr:row>
          <xdr:rowOff>57150</xdr:rowOff>
        </xdr:to>
        <xdr:sp macro="" textlink="">
          <xdr:nvSpPr>
            <xdr:cNvPr id="2094" name="Absolviert" descr="Absolviert" hidden="1">
              <a:extLst>
                <a:ext uri="{63B3BB69-23CF-44E3-9099-C40C66FF867C}">
                  <a14:compatExt spid="_x0000_s2094"/>
                </a:ext>
                <a:ext uri="{FF2B5EF4-FFF2-40B4-BE49-F238E27FC236}">
                  <a16:creationId xmlns:a16="http://schemas.microsoft.com/office/drawing/2014/main" id="{00000000-0008-0000-0000-00002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34</xdr:row>
          <xdr:rowOff>133350</xdr:rowOff>
        </xdr:from>
        <xdr:to>
          <xdr:col>4</xdr:col>
          <xdr:colOff>142875</xdr:colOff>
          <xdr:row>36</xdr:row>
          <xdr:rowOff>57150</xdr:rowOff>
        </xdr:to>
        <xdr:sp macro="" textlink="">
          <xdr:nvSpPr>
            <xdr:cNvPr id="2095" name="Absolviert" descr="Absolviert" hidden="1">
              <a:extLst>
                <a:ext uri="{63B3BB69-23CF-44E3-9099-C40C66FF867C}">
                  <a14:compatExt spid="_x0000_s2095"/>
                </a:ext>
                <a:ext uri="{FF2B5EF4-FFF2-40B4-BE49-F238E27FC236}">
                  <a16:creationId xmlns:a16="http://schemas.microsoft.com/office/drawing/2014/main" id="{00000000-0008-0000-0000-00002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35</xdr:row>
          <xdr:rowOff>133350</xdr:rowOff>
        </xdr:from>
        <xdr:to>
          <xdr:col>4</xdr:col>
          <xdr:colOff>142875</xdr:colOff>
          <xdr:row>37</xdr:row>
          <xdr:rowOff>57150</xdr:rowOff>
        </xdr:to>
        <xdr:sp macro="" textlink="">
          <xdr:nvSpPr>
            <xdr:cNvPr id="2096" name="Absolviert" descr="Absolviert" hidden="1">
              <a:extLst>
                <a:ext uri="{63B3BB69-23CF-44E3-9099-C40C66FF867C}">
                  <a14:compatExt spid="_x0000_s2096"/>
                </a:ext>
                <a:ext uri="{FF2B5EF4-FFF2-40B4-BE49-F238E27FC236}">
                  <a16:creationId xmlns:a16="http://schemas.microsoft.com/office/drawing/2014/main" id="{00000000-0008-0000-0000-00003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36</xdr:row>
          <xdr:rowOff>133350</xdr:rowOff>
        </xdr:from>
        <xdr:to>
          <xdr:col>4</xdr:col>
          <xdr:colOff>142875</xdr:colOff>
          <xdr:row>38</xdr:row>
          <xdr:rowOff>57150</xdr:rowOff>
        </xdr:to>
        <xdr:sp macro="" textlink="">
          <xdr:nvSpPr>
            <xdr:cNvPr id="2097" name="Absolviert" descr="Absolviert" hidden="1">
              <a:extLst>
                <a:ext uri="{63B3BB69-23CF-44E3-9099-C40C66FF867C}">
                  <a14:compatExt spid="_x0000_s2097"/>
                </a:ext>
                <a:ext uri="{FF2B5EF4-FFF2-40B4-BE49-F238E27FC236}">
                  <a16:creationId xmlns:a16="http://schemas.microsoft.com/office/drawing/2014/main" id="{00000000-0008-0000-0000-00003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38</xdr:row>
          <xdr:rowOff>133350</xdr:rowOff>
        </xdr:from>
        <xdr:to>
          <xdr:col>4</xdr:col>
          <xdr:colOff>142875</xdr:colOff>
          <xdr:row>40</xdr:row>
          <xdr:rowOff>57150</xdr:rowOff>
        </xdr:to>
        <xdr:sp macro="" textlink="">
          <xdr:nvSpPr>
            <xdr:cNvPr id="2098" name="Absolviert" descr="Absolviert" hidden="1">
              <a:extLst>
                <a:ext uri="{63B3BB69-23CF-44E3-9099-C40C66FF867C}">
                  <a14:compatExt spid="_x0000_s2098"/>
                </a:ext>
                <a:ext uri="{FF2B5EF4-FFF2-40B4-BE49-F238E27FC236}">
                  <a16:creationId xmlns:a16="http://schemas.microsoft.com/office/drawing/2014/main" id="{00000000-0008-0000-0000-00003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39</xdr:row>
          <xdr:rowOff>133350</xdr:rowOff>
        </xdr:from>
        <xdr:to>
          <xdr:col>4</xdr:col>
          <xdr:colOff>142875</xdr:colOff>
          <xdr:row>41</xdr:row>
          <xdr:rowOff>57150</xdr:rowOff>
        </xdr:to>
        <xdr:sp macro="" textlink="">
          <xdr:nvSpPr>
            <xdr:cNvPr id="2099" name="Absolviert" descr="Absolviert" hidden="1">
              <a:extLst>
                <a:ext uri="{63B3BB69-23CF-44E3-9099-C40C66FF867C}">
                  <a14:compatExt spid="_x0000_s2099"/>
                </a:ext>
                <a:ext uri="{FF2B5EF4-FFF2-40B4-BE49-F238E27FC236}">
                  <a16:creationId xmlns:a16="http://schemas.microsoft.com/office/drawing/2014/main" id="{00000000-0008-0000-0000-00003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40</xdr:row>
          <xdr:rowOff>133350</xdr:rowOff>
        </xdr:from>
        <xdr:to>
          <xdr:col>4</xdr:col>
          <xdr:colOff>142875</xdr:colOff>
          <xdr:row>42</xdr:row>
          <xdr:rowOff>57150</xdr:rowOff>
        </xdr:to>
        <xdr:sp macro="" textlink="">
          <xdr:nvSpPr>
            <xdr:cNvPr id="2100" name="Absolviert" descr="Absolviert" hidden="1">
              <a:extLst>
                <a:ext uri="{63B3BB69-23CF-44E3-9099-C40C66FF867C}">
                  <a14:compatExt spid="_x0000_s2100"/>
                </a:ext>
                <a:ext uri="{FF2B5EF4-FFF2-40B4-BE49-F238E27FC236}">
                  <a16:creationId xmlns:a16="http://schemas.microsoft.com/office/drawing/2014/main" id="{00000000-0008-0000-0000-00003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42</xdr:row>
          <xdr:rowOff>133350</xdr:rowOff>
        </xdr:from>
        <xdr:to>
          <xdr:col>4</xdr:col>
          <xdr:colOff>142875</xdr:colOff>
          <xdr:row>44</xdr:row>
          <xdr:rowOff>57150</xdr:rowOff>
        </xdr:to>
        <xdr:sp macro="" textlink="">
          <xdr:nvSpPr>
            <xdr:cNvPr id="2101" name="Absolviert" descr="Absolviert" hidden="1">
              <a:extLst>
                <a:ext uri="{63B3BB69-23CF-44E3-9099-C40C66FF867C}">
                  <a14:compatExt spid="_x0000_s2101"/>
                </a:ext>
                <a:ext uri="{FF2B5EF4-FFF2-40B4-BE49-F238E27FC236}">
                  <a16:creationId xmlns:a16="http://schemas.microsoft.com/office/drawing/2014/main" id="{00000000-0008-0000-0000-00003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43</xdr:row>
          <xdr:rowOff>133350</xdr:rowOff>
        </xdr:from>
        <xdr:to>
          <xdr:col>4</xdr:col>
          <xdr:colOff>142875</xdr:colOff>
          <xdr:row>45</xdr:row>
          <xdr:rowOff>57150</xdr:rowOff>
        </xdr:to>
        <xdr:sp macro="" textlink="">
          <xdr:nvSpPr>
            <xdr:cNvPr id="2102" name="Absolviert" descr="Absolviert" hidden="1">
              <a:extLst>
                <a:ext uri="{63B3BB69-23CF-44E3-9099-C40C66FF867C}">
                  <a14:compatExt spid="_x0000_s2102"/>
                </a:ext>
                <a:ext uri="{FF2B5EF4-FFF2-40B4-BE49-F238E27FC236}">
                  <a16:creationId xmlns:a16="http://schemas.microsoft.com/office/drawing/2014/main" id="{00000000-0008-0000-0000-00003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44</xdr:row>
          <xdr:rowOff>133350</xdr:rowOff>
        </xdr:from>
        <xdr:to>
          <xdr:col>4</xdr:col>
          <xdr:colOff>142875</xdr:colOff>
          <xdr:row>46</xdr:row>
          <xdr:rowOff>57150</xdr:rowOff>
        </xdr:to>
        <xdr:sp macro="" textlink="">
          <xdr:nvSpPr>
            <xdr:cNvPr id="2103" name="Absolviert" descr="Absolviert" hidden="1">
              <a:extLst>
                <a:ext uri="{63B3BB69-23CF-44E3-9099-C40C66FF867C}">
                  <a14:compatExt spid="_x0000_s2103"/>
                </a:ext>
                <a:ext uri="{FF2B5EF4-FFF2-40B4-BE49-F238E27FC236}">
                  <a16:creationId xmlns:a16="http://schemas.microsoft.com/office/drawing/2014/main" id="{00000000-0008-0000-0000-00003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45</xdr:row>
          <xdr:rowOff>133350</xdr:rowOff>
        </xdr:from>
        <xdr:to>
          <xdr:col>4</xdr:col>
          <xdr:colOff>142875</xdr:colOff>
          <xdr:row>47</xdr:row>
          <xdr:rowOff>57150</xdr:rowOff>
        </xdr:to>
        <xdr:sp macro="" textlink="">
          <xdr:nvSpPr>
            <xdr:cNvPr id="2104" name="Absolviert" descr="Absolviert" hidden="1">
              <a:extLst>
                <a:ext uri="{63B3BB69-23CF-44E3-9099-C40C66FF867C}">
                  <a14:compatExt spid="_x0000_s2104"/>
                </a:ext>
                <a:ext uri="{FF2B5EF4-FFF2-40B4-BE49-F238E27FC236}">
                  <a16:creationId xmlns:a16="http://schemas.microsoft.com/office/drawing/2014/main" id="{00000000-0008-0000-0000-00003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46</xdr:row>
          <xdr:rowOff>133350</xdr:rowOff>
        </xdr:from>
        <xdr:to>
          <xdr:col>4</xdr:col>
          <xdr:colOff>142875</xdr:colOff>
          <xdr:row>48</xdr:row>
          <xdr:rowOff>57150</xdr:rowOff>
        </xdr:to>
        <xdr:sp macro="" textlink="">
          <xdr:nvSpPr>
            <xdr:cNvPr id="2105" name="Absolviert" descr="Absolviert" hidden="1">
              <a:extLst>
                <a:ext uri="{63B3BB69-23CF-44E3-9099-C40C66FF867C}">
                  <a14:compatExt spid="_x0000_s2105"/>
                </a:ext>
                <a:ext uri="{FF2B5EF4-FFF2-40B4-BE49-F238E27FC236}">
                  <a16:creationId xmlns:a16="http://schemas.microsoft.com/office/drawing/2014/main" id="{00000000-0008-0000-0000-00003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47</xdr:row>
          <xdr:rowOff>133350</xdr:rowOff>
        </xdr:from>
        <xdr:to>
          <xdr:col>4</xdr:col>
          <xdr:colOff>142875</xdr:colOff>
          <xdr:row>49</xdr:row>
          <xdr:rowOff>47625</xdr:rowOff>
        </xdr:to>
        <xdr:sp macro="" textlink="">
          <xdr:nvSpPr>
            <xdr:cNvPr id="2106" name="Absolviert" descr="Absolviert" hidden="1">
              <a:extLst>
                <a:ext uri="{63B3BB69-23CF-44E3-9099-C40C66FF867C}">
                  <a14:compatExt spid="_x0000_s2106"/>
                </a:ext>
                <a:ext uri="{FF2B5EF4-FFF2-40B4-BE49-F238E27FC236}">
                  <a16:creationId xmlns:a16="http://schemas.microsoft.com/office/drawing/2014/main" id="{00000000-0008-0000-0000-00003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30</xdr:row>
          <xdr:rowOff>133350</xdr:rowOff>
        </xdr:from>
        <xdr:to>
          <xdr:col>4</xdr:col>
          <xdr:colOff>142875</xdr:colOff>
          <xdr:row>32</xdr:row>
          <xdr:rowOff>57150</xdr:rowOff>
        </xdr:to>
        <xdr:sp macro="" textlink="">
          <xdr:nvSpPr>
            <xdr:cNvPr id="2108" name="Absolviert" descr="Absolviert" hidden="1">
              <a:extLst>
                <a:ext uri="{63B3BB69-23CF-44E3-9099-C40C66FF867C}">
                  <a14:compatExt spid="_x0000_s2108"/>
                </a:ext>
                <a:ext uri="{FF2B5EF4-FFF2-40B4-BE49-F238E27FC236}">
                  <a16:creationId xmlns:a16="http://schemas.microsoft.com/office/drawing/2014/main" id="{00000000-0008-0000-0000-00003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32</xdr:row>
          <xdr:rowOff>133350</xdr:rowOff>
        </xdr:from>
        <xdr:to>
          <xdr:col>4</xdr:col>
          <xdr:colOff>142875</xdr:colOff>
          <xdr:row>34</xdr:row>
          <xdr:rowOff>57150</xdr:rowOff>
        </xdr:to>
        <xdr:sp macro="" textlink="">
          <xdr:nvSpPr>
            <xdr:cNvPr id="2109" name="Absolviert" descr="Absolviert" hidden="1">
              <a:extLst>
                <a:ext uri="{63B3BB69-23CF-44E3-9099-C40C66FF867C}">
                  <a14:compatExt spid="_x0000_s2109"/>
                </a:ext>
                <a:ext uri="{FF2B5EF4-FFF2-40B4-BE49-F238E27FC236}">
                  <a16:creationId xmlns:a16="http://schemas.microsoft.com/office/drawing/2014/main" id="{00000000-0008-0000-0000-00003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32</xdr:row>
          <xdr:rowOff>133350</xdr:rowOff>
        </xdr:from>
        <xdr:to>
          <xdr:col>4</xdr:col>
          <xdr:colOff>142875</xdr:colOff>
          <xdr:row>34</xdr:row>
          <xdr:rowOff>57150</xdr:rowOff>
        </xdr:to>
        <xdr:sp macro="" textlink="">
          <xdr:nvSpPr>
            <xdr:cNvPr id="2110" name="Absolviert" descr="Absolviert" hidden="1">
              <a:extLst>
                <a:ext uri="{63B3BB69-23CF-44E3-9099-C40C66FF867C}">
                  <a14:compatExt spid="_x0000_s2110"/>
                </a:ext>
                <a:ext uri="{FF2B5EF4-FFF2-40B4-BE49-F238E27FC236}">
                  <a16:creationId xmlns:a16="http://schemas.microsoft.com/office/drawing/2014/main" id="{00000000-0008-0000-0000-00003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33</xdr:row>
          <xdr:rowOff>133350</xdr:rowOff>
        </xdr:from>
        <xdr:to>
          <xdr:col>4</xdr:col>
          <xdr:colOff>142875</xdr:colOff>
          <xdr:row>35</xdr:row>
          <xdr:rowOff>57150</xdr:rowOff>
        </xdr:to>
        <xdr:sp macro="" textlink="">
          <xdr:nvSpPr>
            <xdr:cNvPr id="2111" name="Absolviert" descr="Absolviert" hidden="1">
              <a:extLst>
                <a:ext uri="{63B3BB69-23CF-44E3-9099-C40C66FF867C}">
                  <a14:compatExt spid="_x0000_s2111"/>
                </a:ext>
                <a:ext uri="{FF2B5EF4-FFF2-40B4-BE49-F238E27FC236}">
                  <a16:creationId xmlns:a16="http://schemas.microsoft.com/office/drawing/2014/main" id="{00000000-0008-0000-0000-00003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34</xdr:row>
          <xdr:rowOff>133350</xdr:rowOff>
        </xdr:from>
        <xdr:to>
          <xdr:col>4</xdr:col>
          <xdr:colOff>142875</xdr:colOff>
          <xdr:row>36</xdr:row>
          <xdr:rowOff>57150</xdr:rowOff>
        </xdr:to>
        <xdr:sp macro="" textlink="">
          <xdr:nvSpPr>
            <xdr:cNvPr id="2112" name="Absolviert" descr="Absolviert" hidden="1">
              <a:extLst>
                <a:ext uri="{63B3BB69-23CF-44E3-9099-C40C66FF867C}">
                  <a14:compatExt spid="_x0000_s2112"/>
                </a:ext>
                <a:ext uri="{FF2B5EF4-FFF2-40B4-BE49-F238E27FC236}">
                  <a16:creationId xmlns:a16="http://schemas.microsoft.com/office/drawing/2014/main" id="{00000000-0008-0000-0000-00004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34</xdr:row>
          <xdr:rowOff>133350</xdr:rowOff>
        </xdr:from>
        <xdr:to>
          <xdr:col>4</xdr:col>
          <xdr:colOff>142875</xdr:colOff>
          <xdr:row>36</xdr:row>
          <xdr:rowOff>57150</xdr:rowOff>
        </xdr:to>
        <xdr:sp macro="" textlink="">
          <xdr:nvSpPr>
            <xdr:cNvPr id="2113" name="Absolviert" descr="Absolviert" hidden="1">
              <a:extLst>
                <a:ext uri="{63B3BB69-23CF-44E3-9099-C40C66FF867C}">
                  <a14:compatExt spid="_x0000_s2113"/>
                </a:ext>
                <a:ext uri="{FF2B5EF4-FFF2-40B4-BE49-F238E27FC236}">
                  <a16:creationId xmlns:a16="http://schemas.microsoft.com/office/drawing/2014/main" id="{00000000-0008-0000-0000-00004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35</xdr:row>
          <xdr:rowOff>133350</xdr:rowOff>
        </xdr:from>
        <xdr:to>
          <xdr:col>4</xdr:col>
          <xdr:colOff>142875</xdr:colOff>
          <xdr:row>37</xdr:row>
          <xdr:rowOff>57150</xdr:rowOff>
        </xdr:to>
        <xdr:sp macro="" textlink="">
          <xdr:nvSpPr>
            <xdr:cNvPr id="2114" name="Absolviert" descr="Absolviert" hidden="1">
              <a:extLst>
                <a:ext uri="{63B3BB69-23CF-44E3-9099-C40C66FF867C}">
                  <a14:compatExt spid="_x0000_s2114"/>
                </a:ext>
                <a:ext uri="{FF2B5EF4-FFF2-40B4-BE49-F238E27FC236}">
                  <a16:creationId xmlns:a16="http://schemas.microsoft.com/office/drawing/2014/main" id="{00000000-0008-0000-0000-00004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36</xdr:row>
          <xdr:rowOff>133350</xdr:rowOff>
        </xdr:from>
        <xdr:to>
          <xdr:col>4</xdr:col>
          <xdr:colOff>142875</xdr:colOff>
          <xdr:row>38</xdr:row>
          <xdr:rowOff>57150</xdr:rowOff>
        </xdr:to>
        <xdr:sp macro="" textlink="">
          <xdr:nvSpPr>
            <xdr:cNvPr id="2115" name="Absolviert" descr="Absolviert" hidden="1">
              <a:extLst>
                <a:ext uri="{63B3BB69-23CF-44E3-9099-C40C66FF867C}">
                  <a14:compatExt spid="_x0000_s2115"/>
                </a:ext>
                <a:ext uri="{FF2B5EF4-FFF2-40B4-BE49-F238E27FC236}">
                  <a16:creationId xmlns:a16="http://schemas.microsoft.com/office/drawing/2014/main" id="{00000000-0008-0000-0000-00004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36</xdr:row>
          <xdr:rowOff>133350</xdr:rowOff>
        </xdr:from>
        <xdr:to>
          <xdr:col>4</xdr:col>
          <xdr:colOff>142875</xdr:colOff>
          <xdr:row>38</xdr:row>
          <xdr:rowOff>57150</xdr:rowOff>
        </xdr:to>
        <xdr:sp macro="" textlink="">
          <xdr:nvSpPr>
            <xdr:cNvPr id="2116" name="Absolviert" descr="Absolviert" hidden="1">
              <a:extLst>
                <a:ext uri="{63B3BB69-23CF-44E3-9099-C40C66FF867C}">
                  <a14:compatExt spid="_x0000_s2116"/>
                </a:ext>
                <a:ext uri="{FF2B5EF4-FFF2-40B4-BE49-F238E27FC236}">
                  <a16:creationId xmlns:a16="http://schemas.microsoft.com/office/drawing/2014/main" id="{00000000-0008-0000-0000-00004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38</xdr:row>
          <xdr:rowOff>133350</xdr:rowOff>
        </xdr:from>
        <xdr:to>
          <xdr:col>4</xdr:col>
          <xdr:colOff>142875</xdr:colOff>
          <xdr:row>40</xdr:row>
          <xdr:rowOff>57150</xdr:rowOff>
        </xdr:to>
        <xdr:sp macro="" textlink="">
          <xdr:nvSpPr>
            <xdr:cNvPr id="2117" name="Absolviert" descr="Absolviert" hidden="1">
              <a:extLst>
                <a:ext uri="{63B3BB69-23CF-44E3-9099-C40C66FF867C}">
                  <a14:compatExt spid="_x0000_s2117"/>
                </a:ext>
                <a:ext uri="{FF2B5EF4-FFF2-40B4-BE49-F238E27FC236}">
                  <a16:creationId xmlns:a16="http://schemas.microsoft.com/office/drawing/2014/main" id="{00000000-0008-0000-0000-00004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39</xdr:row>
          <xdr:rowOff>133350</xdr:rowOff>
        </xdr:from>
        <xdr:to>
          <xdr:col>4</xdr:col>
          <xdr:colOff>142875</xdr:colOff>
          <xdr:row>41</xdr:row>
          <xdr:rowOff>57150</xdr:rowOff>
        </xdr:to>
        <xdr:sp macro="" textlink="">
          <xdr:nvSpPr>
            <xdr:cNvPr id="2118" name="Absolviert" descr="Absolviert" hidden="1">
              <a:extLst>
                <a:ext uri="{63B3BB69-23CF-44E3-9099-C40C66FF867C}">
                  <a14:compatExt spid="_x0000_s2118"/>
                </a:ext>
                <a:ext uri="{FF2B5EF4-FFF2-40B4-BE49-F238E27FC236}">
                  <a16:creationId xmlns:a16="http://schemas.microsoft.com/office/drawing/2014/main" id="{00000000-0008-0000-0000-00004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39</xdr:row>
          <xdr:rowOff>133350</xdr:rowOff>
        </xdr:from>
        <xdr:to>
          <xdr:col>4</xdr:col>
          <xdr:colOff>142875</xdr:colOff>
          <xdr:row>41</xdr:row>
          <xdr:rowOff>57150</xdr:rowOff>
        </xdr:to>
        <xdr:sp macro="" textlink="">
          <xdr:nvSpPr>
            <xdr:cNvPr id="2119" name="Absolviert" descr="Absolviert" hidden="1">
              <a:extLst>
                <a:ext uri="{63B3BB69-23CF-44E3-9099-C40C66FF867C}">
                  <a14:compatExt spid="_x0000_s2119"/>
                </a:ext>
                <a:ext uri="{FF2B5EF4-FFF2-40B4-BE49-F238E27FC236}">
                  <a16:creationId xmlns:a16="http://schemas.microsoft.com/office/drawing/2014/main" id="{00000000-0008-0000-0000-00004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40</xdr:row>
          <xdr:rowOff>133350</xdr:rowOff>
        </xdr:from>
        <xdr:to>
          <xdr:col>4</xdr:col>
          <xdr:colOff>142875</xdr:colOff>
          <xdr:row>42</xdr:row>
          <xdr:rowOff>57150</xdr:rowOff>
        </xdr:to>
        <xdr:sp macro="" textlink="">
          <xdr:nvSpPr>
            <xdr:cNvPr id="2120" name="Absolviert" descr="Absolviert" hidden="1">
              <a:extLst>
                <a:ext uri="{63B3BB69-23CF-44E3-9099-C40C66FF867C}">
                  <a14:compatExt spid="_x0000_s2120"/>
                </a:ext>
                <a:ext uri="{FF2B5EF4-FFF2-40B4-BE49-F238E27FC236}">
                  <a16:creationId xmlns:a16="http://schemas.microsoft.com/office/drawing/2014/main" id="{00000000-0008-0000-0000-00004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42</xdr:row>
          <xdr:rowOff>133350</xdr:rowOff>
        </xdr:from>
        <xdr:to>
          <xdr:col>4</xdr:col>
          <xdr:colOff>142875</xdr:colOff>
          <xdr:row>44</xdr:row>
          <xdr:rowOff>57150</xdr:rowOff>
        </xdr:to>
        <xdr:sp macro="" textlink="">
          <xdr:nvSpPr>
            <xdr:cNvPr id="2121" name="Absolviert" descr="Absolviert" hidden="1">
              <a:extLst>
                <a:ext uri="{63B3BB69-23CF-44E3-9099-C40C66FF867C}">
                  <a14:compatExt spid="_x0000_s2121"/>
                </a:ext>
                <a:ext uri="{FF2B5EF4-FFF2-40B4-BE49-F238E27FC236}">
                  <a16:creationId xmlns:a16="http://schemas.microsoft.com/office/drawing/2014/main" id="{00000000-0008-0000-0000-00004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42</xdr:row>
          <xdr:rowOff>133350</xdr:rowOff>
        </xdr:from>
        <xdr:to>
          <xdr:col>4</xdr:col>
          <xdr:colOff>142875</xdr:colOff>
          <xdr:row>44</xdr:row>
          <xdr:rowOff>57150</xdr:rowOff>
        </xdr:to>
        <xdr:sp macro="" textlink="">
          <xdr:nvSpPr>
            <xdr:cNvPr id="2122" name="Absolviert" descr="Absolviert" hidden="1">
              <a:extLst>
                <a:ext uri="{63B3BB69-23CF-44E3-9099-C40C66FF867C}">
                  <a14:compatExt spid="_x0000_s2122"/>
                </a:ext>
                <a:ext uri="{FF2B5EF4-FFF2-40B4-BE49-F238E27FC236}">
                  <a16:creationId xmlns:a16="http://schemas.microsoft.com/office/drawing/2014/main" id="{00000000-0008-0000-0000-00004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43</xdr:row>
          <xdr:rowOff>133350</xdr:rowOff>
        </xdr:from>
        <xdr:to>
          <xdr:col>4</xdr:col>
          <xdr:colOff>142875</xdr:colOff>
          <xdr:row>45</xdr:row>
          <xdr:rowOff>57150</xdr:rowOff>
        </xdr:to>
        <xdr:sp macro="" textlink="">
          <xdr:nvSpPr>
            <xdr:cNvPr id="2123" name="Absolviert" descr="Absolviert" hidden="1">
              <a:extLst>
                <a:ext uri="{63B3BB69-23CF-44E3-9099-C40C66FF867C}">
                  <a14:compatExt spid="_x0000_s2123"/>
                </a:ext>
                <a:ext uri="{FF2B5EF4-FFF2-40B4-BE49-F238E27FC236}">
                  <a16:creationId xmlns:a16="http://schemas.microsoft.com/office/drawing/2014/main" id="{00000000-0008-0000-0000-00004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44</xdr:row>
          <xdr:rowOff>133350</xdr:rowOff>
        </xdr:from>
        <xdr:to>
          <xdr:col>4</xdr:col>
          <xdr:colOff>142875</xdr:colOff>
          <xdr:row>46</xdr:row>
          <xdr:rowOff>57150</xdr:rowOff>
        </xdr:to>
        <xdr:sp macro="" textlink="">
          <xdr:nvSpPr>
            <xdr:cNvPr id="2124" name="Absolviert" descr="Absolviert" hidden="1">
              <a:extLst>
                <a:ext uri="{63B3BB69-23CF-44E3-9099-C40C66FF867C}">
                  <a14:compatExt spid="_x0000_s2124"/>
                </a:ext>
                <a:ext uri="{FF2B5EF4-FFF2-40B4-BE49-F238E27FC236}">
                  <a16:creationId xmlns:a16="http://schemas.microsoft.com/office/drawing/2014/main" id="{00000000-0008-0000-0000-00004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44</xdr:row>
          <xdr:rowOff>133350</xdr:rowOff>
        </xdr:from>
        <xdr:to>
          <xdr:col>4</xdr:col>
          <xdr:colOff>142875</xdr:colOff>
          <xdr:row>46</xdr:row>
          <xdr:rowOff>57150</xdr:rowOff>
        </xdr:to>
        <xdr:sp macro="" textlink="">
          <xdr:nvSpPr>
            <xdr:cNvPr id="2125" name="Absolviert" descr="Absolviert" hidden="1">
              <a:extLst>
                <a:ext uri="{63B3BB69-23CF-44E3-9099-C40C66FF867C}">
                  <a14:compatExt spid="_x0000_s2125"/>
                </a:ext>
                <a:ext uri="{FF2B5EF4-FFF2-40B4-BE49-F238E27FC236}">
                  <a16:creationId xmlns:a16="http://schemas.microsoft.com/office/drawing/2014/main" id="{00000000-0008-0000-0000-00004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45</xdr:row>
          <xdr:rowOff>133350</xdr:rowOff>
        </xdr:from>
        <xdr:to>
          <xdr:col>4</xdr:col>
          <xdr:colOff>142875</xdr:colOff>
          <xdr:row>47</xdr:row>
          <xdr:rowOff>57150</xdr:rowOff>
        </xdr:to>
        <xdr:sp macro="" textlink="">
          <xdr:nvSpPr>
            <xdr:cNvPr id="2126" name="Absolviert" descr="Absolviert" hidden="1">
              <a:extLst>
                <a:ext uri="{63B3BB69-23CF-44E3-9099-C40C66FF867C}">
                  <a14:compatExt spid="_x0000_s2126"/>
                </a:ext>
                <a:ext uri="{FF2B5EF4-FFF2-40B4-BE49-F238E27FC236}">
                  <a16:creationId xmlns:a16="http://schemas.microsoft.com/office/drawing/2014/main" id="{00000000-0008-0000-0000-00004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46</xdr:row>
          <xdr:rowOff>133350</xdr:rowOff>
        </xdr:from>
        <xdr:to>
          <xdr:col>4</xdr:col>
          <xdr:colOff>142875</xdr:colOff>
          <xdr:row>48</xdr:row>
          <xdr:rowOff>57150</xdr:rowOff>
        </xdr:to>
        <xdr:sp macro="" textlink="">
          <xdr:nvSpPr>
            <xdr:cNvPr id="2127" name="Absolviert" descr="Absolviert" hidden="1">
              <a:extLst>
                <a:ext uri="{63B3BB69-23CF-44E3-9099-C40C66FF867C}">
                  <a14:compatExt spid="_x0000_s2127"/>
                </a:ext>
                <a:ext uri="{FF2B5EF4-FFF2-40B4-BE49-F238E27FC236}">
                  <a16:creationId xmlns:a16="http://schemas.microsoft.com/office/drawing/2014/main" id="{00000000-0008-0000-0000-00004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46</xdr:row>
          <xdr:rowOff>133350</xdr:rowOff>
        </xdr:from>
        <xdr:to>
          <xdr:col>4</xdr:col>
          <xdr:colOff>142875</xdr:colOff>
          <xdr:row>48</xdr:row>
          <xdr:rowOff>57150</xdr:rowOff>
        </xdr:to>
        <xdr:sp macro="" textlink="">
          <xdr:nvSpPr>
            <xdr:cNvPr id="2128" name="Absolviert" descr="Absolviert" hidden="1">
              <a:extLst>
                <a:ext uri="{63B3BB69-23CF-44E3-9099-C40C66FF867C}">
                  <a14:compatExt spid="_x0000_s2128"/>
                </a:ext>
                <a:ext uri="{FF2B5EF4-FFF2-40B4-BE49-F238E27FC236}">
                  <a16:creationId xmlns:a16="http://schemas.microsoft.com/office/drawing/2014/main" id="{00000000-0008-0000-0000-00005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47</xdr:row>
          <xdr:rowOff>133350</xdr:rowOff>
        </xdr:from>
        <xdr:to>
          <xdr:col>4</xdr:col>
          <xdr:colOff>142875</xdr:colOff>
          <xdr:row>49</xdr:row>
          <xdr:rowOff>47625</xdr:rowOff>
        </xdr:to>
        <xdr:sp macro="" textlink="">
          <xdr:nvSpPr>
            <xdr:cNvPr id="2129" name="Absolviert" descr="Absolviert" hidden="1">
              <a:extLst>
                <a:ext uri="{63B3BB69-23CF-44E3-9099-C40C66FF867C}">
                  <a14:compatExt spid="_x0000_s2129"/>
                </a:ext>
                <a:ext uri="{FF2B5EF4-FFF2-40B4-BE49-F238E27FC236}">
                  <a16:creationId xmlns:a16="http://schemas.microsoft.com/office/drawing/2014/main" id="{00000000-0008-0000-0000-00005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41</xdr:row>
          <xdr:rowOff>133350</xdr:rowOff>
        </xdr:from>
        <xdr:to>
          <xdr:col>4</xdr:col>
          <xdr:colOff>142875</xdr:colOff>
          <xdr:row>43</xdr:row>
          <xdr:rowOff>57150</xdr:rowOff>
        </xdr:to>
        <xdr:sp macro="" textlink="">
          <xdr:nvSpPr>
            <xdr:cNvPr id="2130" name="Check Box 82" descr="Absolviert" hidden="1">
              <a:extLst>
                <a:ext uri="{63B3BB69-23CF-44E3-9099-C40C66FF867C}">
                  <a14:compatExt spid="_x0000_s2130"/>
                </a:ext>
                <a:ext uri="{FF2B5EF4-FFF2-40B4-BE49-F238E27FC236}">
                  <a16:creationId xmlns:a16="http://schemas.microsoft.com/office/drawing/2014/main" id="{00000000-0008-0000-0000-00005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41</xdr:row>
          <xdr:rowOff>133350</xdr:rowOff>
        </xdr:from>
        <xdr:to>
          <xdr:col>4</xdr:col>
          <xdr:colOff>142875</xdr:colOff>
          <xdr:row>43</xdr:row>
          <xdr:rowOff>57150</xdr:rowOff>
        </xdr:to>
        <xdr:sp macro="" textlink="">
          <xdr:nvSpPr>
            <xdr:cNvPr id="2131" name="Check Box 83" descr="Absolviert" hidden="1">
              <a:extLst>
                <a:ext uri="{63B3BB69-23CF-44E3-9099-C40C66FF867C}">
                  <a14:compatExt spid="_x0000_s2131"/>
                </a:ext>
                <a:ext uri="{FF2B5EF4-FFF2-40B4-BE49-F238E27FC236}">
                  <a16:creationId xmlns:a16="http://schemas.microsoft.com/office/drawing/2014/main" id="{00000000-0008-0000-0000-00005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41</xdr:row>
          <xdr:rowOff>133350</xdr:rowOff>
        </xdr:from>
        <xdr:to>
          <xdr:col>4</xdr:col>
          <xdr:colOff>142875</xdr:colOff>
          <xdr:row>43</xdr:row>
          <xdr:rowOff>57150</xdr:rowOff>
        </xdr:to>
        <xdr:sp macro="" textlink="">
          <xdr:nvSpPr>
            <xdr:cNvPr id="2132" name="Check Box 84" descr="Absolviert" hidden="1">
              <a:extLst>
                <a:ext uri="{63B3BB69-23CF-44E3-9099-C40C66FF867C}">
                  <a14:compatExt spid="_x0000_s2132"/>
                </a:ext>
                <a:ext uri="{FF2B5EF4-FFF2-40B4-BE49-F238E27FC236}">
                  <a16:creationId xmlns:a16="http://schemas.microsoft.com/office/drawing/2014/main" id="{00000000-0008-0000-0000-00005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37</xdr:row>
          <xdr:rowOff>133350</xdr:rowOff>
        </xdr:from>
        <xdr:to>
          <xdr:col>4</xdr:col>
          <xdr:colOff>142875</xdr:colOff>
          <xdr:row>39</xdr:row>
          <xdr:rowOff>57150</xdr:rowOff>
        </xdr:to>
        <xdr:sp macro="" textlink="">
          <xdr:nvSpPr>
            <xdr:cNvPr id="2133" name="Check Box 85" descr="Absolviert" hidden="1">
              <a:extLst>
                <a:ext uri="{63B3BB69-23CF-44E3-9099-C40C66FF867C}">
                  <a14:compatExt spid="_x0000_s2133"/>
                </a:ext>
                <a:ext uri="{FF2B5EF4-FFF2-40B4-BE49-F238E27FC236}">
                  <a16:creationId xmlns:a16="http://schemas.microsoft.com/office/drawing/2014/main" id="{00000000-0008-0000-0000-00005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37</xdr:row>
          <xdr:rowOff>133350</xdr:rowOff>
        </xdr:from>
        <xdr:to>
          <xdr:col>4</xdr:col>
          <xdr:colOff>142875</xdr:colOff>
          <xdr:row>39</xdr:row>
          <xdr:rowOff>57150</xdr:rowOff>
        </xdr:to>
        <xdr:sp macro="" textlink="">
          <xdr:nvSpPr>
            <xdr:cNvPr id="2134" name="Check Box 86" descr="Absolviert" hidden="1">
              <a:extLst>
                <a:ext uri="{63B3BB69-23CF-44E3-9099-C40C66FF867C}">
                  <a14:compatExt spid="_x0000_s2134"/>
                </a:ext>
                <a:ext uri="{FF2B5EF4-FFF2-40B4-BE49-F238E27FC236}">
                  <a16:creationId xmlns:a16="http://schemas.microsoft.com/office/drawing/2014/main" id="{00000000-0008-0000-0000-00005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37</xdr:row>
          <xdr:rowOff>133350</xdr:rowOff>
        </xdr:from>
        <xdr:to>
          <xdr:col>4</xdr:col>
          <xdr:colOff>142875</xdr:colOff>
          <xdr:row>39</xdr:row>
          <xdr:rowOff>57150</xdr:rowOff>
        </xdr:to>
        <xdr:sp macro="" textlink="">
          <xdr:nvSpPr>
            <xdr:cNvPr id="2135" name="Check Box 87" descr="Absolviert" hidden="1">
              <a:extLst>
                <a:ext uri="{63B3BB69-23CF-44E3-9099-C40C66FF867C}">
                  <a14:compatExt spid="_x0000_s2135"/>
                </a:ext>
                <a:ext uri="{FF2B5EF4-FFF2-40B4-BE49-F238E27FC236}">
                  <a16:creationId xmlns:a16="http://schemas.microsoft.com/office/drawing/2014/main" id="{00000000-0008-0000-0000-00005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37</xdr:row>
          <xdr:rowOff>133350</xdr:rowOff>
        </xdr:from>
        <xdr:to>
          <xdr:col>4</xdr:col>
          <xdr:colOff>142875</xdr:colOff>
          <xdr:row>39</xdr:row>
          <xdr:rowOff>57150</xdr:rowOff>
        </xdr:to>
        <xdr:sp macro="" textlink="">
          <xdr:nvSpPr>
            <xdr:cNvPr id="2136" name="Check Box 88" descr="Absolviert" hidden="1">
              <a:extLst>
                <a:ext uri="{63B3BB69-23CF-44E3-9099-C40C66FF867C}">
                  <a14:compatExt spid="_x0000_s2136"/>
                </a:ext>
                <a:ext uri="{FF2B5EF4-FFF2-40B4-BE49-F238E27FC236}">
                  <a16:creationId xmlns:a16="http://schemas.microsoft.com/office/drawing/2014/main" id="{00000000-0008-0000-0000-00005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31</xdr:row>
          <xdr:rowOff>133350</xdr:rowOff>
        </xdr:from>
        <xdr:to>
          <xdr:col>4</xdr:col>
          <xdr:colOff>142875</xdr:colOff>
          <xdr:row>33</xdr:row>
          <xdr:rowOff>57150</xdr:rowOff>
        </xdr:to>
        <xdr:sp macro="" textlink="">
          <xdr:nvSpPr>
            <xdr:cNvPr id="2143" name="Check Box 95" descr="Absolviert" hidden="1">
              <a:extLst>
                <a:ext uri="{63B3BB69-23CF-44E3-9099-C40C66FF867C}">
                  <a14:compatExt spid="_x0000_s2143"/>
                </a:ext>
                <a:ext uri="{FF2B5EF4-FFF2-40B4-BE49-F238E27FC236}">
                  <a16:creationId xmlns:a16="http://schemas.microsoft.com/office/drawing/2014/main" id="{00000000-0008-0000-0000-00005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31</xdr:row>
          <xdr:rowOff>133350</xdr:rowOff>
        </xdr:from>
        <xdr:to>
          <xdr:col>4</xdr:col>
          <xdr:colOff>142875</xdr:colOff>
          <xdr:row>33</xdr:row>
          <xdr:rowOff>57150</xdr:rowOff>
        </xdr:to>
        <xdr:sp macro="" textlink="">
          <xdr:nvSpPr>
            <xdr:cNvPr id="2144" name="Check Box 96" descr="Absolviert" hidden="1">
              <a:extLst>
                <a:ext uri="{63B3BB69-23CF-44E3-9099-C40C66FF867C}">
                  <a14:compatExt spid="_x0000_s2144"/>
                </a:ext>
                <a:ext uri="{FF2B5EF4-FFF2-40B4-BE49-F238E27FC236}">
                  <a16:creationId xmlns:a16="http://schemas.microsoft.com/office/drawing/2014/main" id="{00000000-0008-0000-0000-00006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31</xdr:row>
          <xdr:rowOff>133350</xdr:rowOff>
        </xdr:from>
        <xdr:to>
          <xdr:col>4</xdr:col>
          <xdr:colOff>142875</xdr:colOff>
          <xdr:row>33</xdr:row>
          <xdr:rowOff>57150</xdr:rowOff>
        </xdr:to>
        <xdr:sp macro="" textlink="">
          <xdr:nvSpPr>
            <xdr:cNvPr id="2145" name="Check Box 97" descr="Absolviert" hidden="1">
              <a:extLst>
                <a:ext uri="{63B3BB69-23CF-44E3-9099-C40C66FF867C}">
                  <a14:compatExt spid="_x0000_s2145"/>
                </a:ext>
                <a:ext uri="{FF2B5EF4-FFF2-40B4-BE49-F238E27FC236}">
                  <a16:creationId xmlns:a16="http://schemas.microsoft.com/office/drawing/2014/main" id="{00000000-0008-0000-0000-00006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16</xdr:row>
          <xdr:rowOff>142875</xdr:rowOff>
        </xdr:from>
        <xdr:to>
          <xdr:col>4</xdr:col>
          <xdr:colOff>152400</xdr:colOff>
          <xdr:row>18</xdr:row>
          <xdr:rowOff>66675</xdr:rowOff>
        </xdr:to>
        <xdr:sp macro="" textlink="">
          <xdr:nvSpPr>
            <xdr:cNvPr id="2146" name="Check Box 98" descr="Absolviert" hidden="1">
              <a:extLst>
                <a:ext uri="{63B3BB69-23CF-44E3-9099-C40C66FF867C}">
                  <a14:compatExt spid="_x0000_s2146"/>
                </a:ext>
                <a:ext uri="{FF2B5EF4-FFF2-40B4-BE49-F238E27FC236}">
                  <a16:creationId xmlns:a16="http://schemas.microsoft.com/office/drawing/2014/main" id="{00000000-0008-0000-0000-00006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7</xdr:row>
          <xdr:rowOff>133350</xdr:rowOff>
        </xdr:from>
        <xdr:to>
          <xdr:col>4</xdr:col>
          <xdr:colOff>152400</xdr:colOff>
          <xdr:row>9</xdr:row>
          <xdr:rowOff>57150</xdr:rowOff>
        </xdr:to>
        <xdr:sp macro="" textlink="">
          <xdr:nvSpPr>
            <xdr:cNvPr id="2147" name="Check Box 99" descr="Absolviert" hidden="1">
              <a:extLst>
                <a:ext uri="{63B3BB69-23CF-44E3-9099-C40C66FF867C}">
                  <a14:compatExt spid="_x0000_s2147"/>
                </a:ext>
                <a:ext uri="{FF2B5EF4-FFF2-40B4-BE49-F238E27FC236}">
                  <a16:creationId xmlns:a16="http://schemas.microsoft.com/office/drawing/2014/main" id="{00000000-0008-0000-0000-00006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11</xdr:row>
          <xdr:rowOff>133350</xdr:rowOff>
        </xdr:from>
        <xdr:to>
          <xdr:col>4</xdr:col>
          <xdr:colOff>152400</xdr:colOff>
          <xdr:row>13</xdr:row>
          <xdr:rowOff>57150</xdr:rowOff>
        </xdr:to>
        <xdr:sp macro="" textlink="">
          <xdr:nvSpPr>
            <xdr:cNvPr id="2148" name="Check Box 100" descr="Absolviert" hidden="1">
              <a:extLst>
                <a:ext uri="{63B3BB69-23CF-44E3-9099-C40C66FF867C}">
                  <a14:compatExt spid="_x0000_s2148"/>
                </a:ext>
                <a:ext uri="{FF2B5EF4-FFF2-40B4-BE49-F238E27FC236}">
                  <a16:creationId xmlns:a16="http://schemas.microsoft.com/office/drawing/2014/main" id="{00000000-0008-0000-0000-00006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17</xdr:row>
          <xdr:rowOff>152400</xdr:rowOff>
        </xdr:from>
        <xdr:to>
          <xdr:col>4</xdr:col>
          <xdr:colOff>152400</xdr:colOff>
          <xdr:row>19</xdr:row>
          <xdr:rowOff>57150</xdr:rowOff>
        </xdr:to>
        <xdr:sp macro="" textlink="">
          <xdr:nvSpPr>
            <xdr:cNvPr id="2149" name="Check Box 101" descr="Absolviert" hidden="1">
              <a:extLst>
                <a:ext uri="{63B3BB69-23CF-44E3-9099-C40C66FF867C}">
                  <a14:compatExt spid="_x0000_s2149"/>
                </a:ext>
                <a:ext uri="{FF2B5EF4-FFF2-40B4-BE49-F238E27FC236}">
                  <a16:creationId xmlns:a16="http://schemas.microsoft.com/office/drawing/2014/main" id="{00000000-0008-0000-0000-00006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1</xdr:col>
      <xdr:colOff>19049</xdr:colOff>
      <xdr:row>50</xdr:row>
      <xdr:rowOff>190499</xdr:rowOff>
    </xdr:from>
    <xdr:to>
      <xdr:col>1</xdr:col>
      <xdr:colOff>4238624</xdr:colOff>
      <xdr:row>66</xdr:row>
      <xdr:rowOff>22499</xdr:rowOff>
    </xdr:to>
    <xdr:graphicFrame macro="">
      <xdr:nvGraphicFramePr>
        <xdr:cNvPr id="2" name="Chart 1">
          <a:extLst>
            <a:ext uri="{FF2B5EF4-FFF2-40B4-BE49-F238E27FC236}">
              <a16:creationId xmlns:a16="http://schemas.microsoft.com/office/drawing/2014/main"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9524</xdr:colOff>
      <xdr:row>51</xdr:row>
      <xdr:rowOff>0</xdr:rowOff>
    </xdr:from>
    <xdr:to>
      <xdr:col>4</xdr:col>
      <xdr:colOff>4343399</xdr:colOff>
      <xdr:row>66</xdr:row>
      <xdr:rowOff>22500</xdr:rowOff>
    </xdr:to>
    <xdr:graphicFrame macro="">
      <xdr:nvGraphicFramePr>
        <xdr:cNvPr id="3" name="Chart 2">
          <a:extLst>
            <a:ext uri="{FF2B5EF4-FFF2-40B4-BE49-F238E27FC236}">
              <a16:creationId xmlns:a16="http://schemas.microsoft.com/office/drawing/2014/main"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6" Type="http://schemas.openxmlformats.org/officeDocument/2006/relationships/ctrlProp" Target="../ctrlProps/ctrlProp23.xml"/><Relationship Id="rId21" Type="http://schemas.openxmlformats.org/officeDocument/2006/relationships/ctrlProp" Target="../ctrlProps/ctrlProp18.xml"/><Relationship Id="rId42" Type="http://schemas.openxmlformats.org/officeDocument/2006/relationships/ctrlProp" Target="../ctrlProps/ctrlProp39.xml"/><Relationship Id="rId47" Type="http://schemas.openxmlformats.org/officeDocument/2006/relationships/ctrlProp" Target="../ctrlProps/ctrlProp44.xml"/><Relationship Id="rId63" Type="http://schemas.openxmlformats.org/officeDocument/2006/relationships/ctrlProp" Target="../ctrlProps/ctrlProp60.xml"/><Relationship Id="rId68" Type="http://schemas.openxmlformats.org/officeDocument/2006/relationships/ctrlProp" Target="../ctrlProps/ctrlProp65.xml"/><Relationship Id="rId84" Type="http://schemas.openxmlformats.org/officeDocument/2006/relationships/ctrlProp" Target="../ctrlProps/ctrlProp81.xml"/><Relationship Id="rId89" Type="http://schemas.openxmlformats.org/officeDocument/2006/relationships/ctrlProp" Target="../ctrlProps/ctrlProp86.xml"/><Relationship Id="rId16" Type="http://schemas.openxmlformats.org/officeDocument/2006/relationships/ctrlProp" Target="../ctrlProps/ctrlProp13.xml"/><Relationship Id="rId11" Type="http://schemas.openxmlformats.org/officeDocument/2006/relationships/ctrlProp" Target="../ctrlProps/ctrlProp8.xml"/><Relationship Id="rId32" Type="http://schemas.openxmlformats.org/officeDocument/2006/relationships/ctrlProp" Target="../ctrlProps/ctrlProp29.xml"/><Relationship Id="rId37" Type="http://schemas.openxmlformats.org/officeDocument/2006/relationships/ctrlProp" Target="../ctrlProps/ctrlProp34.xml"/><Relationship Id="rId53" Type="http://schemas.openxmlformats.org/officeDocument/2006/relationships/ctrlProp" Target="../ctrlProps/ctrlProp50.xml"/><Relationship Id="rId58" Type="http://schemas.openxmlformats.org/officeDocument/2006/relationships/ctrlProp" Target="../ctrlProps/ctrlProp55.xml"/><Relationship Id="rId74" Type="http://schemas.openxmlformats.org/officeDocument/2006/relationships/ctrlProp" Target="../ctrlProps/ctrlProp71.xml"/><Relationship Id="rId79" Type="http://schemas.openxmlformats.org/officeDocument/2006/relationships/ctrlProp" Target="../ctrlProps/ctrlProp76.xml"/><Relationship Id="rId5" Type="http://schemas.openxmlformats.org/officeDocument/2006/relationships/ctrlProp" Target="../ctrlProps/ctrlProp2.xml"/><Relationship Id="rId90" Type="http://schemas.openxmlformats.org/officeDocument/2006/relationships/ctrlProp" Target="../ctrlProps/ctrlProp87.xml"/><Relationship Id="rId95" Type="http://schemas.openxmlformats.org/officeDocument/2006/relationships/ctrlProp" Target="../ctrlProps/ctrlProp92.xml"/><Relationship Id="rId22" Type="http://schemas.openxmlformats.org/officeDocument/2006/relationships/ctrlProp" Target="../ctrlProps/ctrlProp19.xml"/><Relationship Id="rId27" Type="http://schemas.openxmlformats.org/officeDocument/2006/relationships/ctrlProp" Target="../ctrlProps/ctrlProp24.xml"/><Relationship Id="rId43" Type="http://schemas.openxmlformats.org/officeDocument/2006/relationships/ctrlProp" Target="../ctrlProps/ctrlProp40.xml"/><Relationship Id="rId48" Type="http://schemas.openxmlformats.org/officeDocument/2006/relationships/ctrlProp" Target="../ctrlProps/ctrlProp45.xml"/><Relationship Id="rId64" Type="http://schemas.openxmlformats.org/officeDocument/2006/relationships/ctrlProp" Target="../ctrlProps/ctrlProp61.xml"/><Relationship Id="rId69" Type="http://schemas.openxmlformats.org/officeDocument/2006/relationships/ctrlProp" Target="../ctrlProps/ctrlProp66.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80" Type="http://schemas.openxmlformats.org/officeDocument/2006/relationships/ctrlProp" Target="../ctrlProps/ctrlProp77.xml"/><Relationship Id="rId85" Type="http://schemas.openxmlformats.org/officeDocument/2006/relationships/ctrlProp" Target="../ctrlProps/ctrlProp82.xml"/><Relationship Id="rId93" Type="http://schemas.openxmlformats.org/officeDocument/2006/relationships/ctrlProp" Target="../ctrlProps/ctrlProp90.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59" Type="http://schemas.openxmlformats.org/officeDocument/2006/relationships/ctrlProp" Target="../ctrlProps/ctrlProp56.xml"/><Relationship Id="rId67" Type="http://schemas.openxmlformats.org/officeDocument/2006/relationships/ctrlProp" Target="../ctrlProps/ctrlProp64.xml"/><Relationship Id="rId20" Type="http://schemas.openxmlformats.org/officeDocument/2006/relationships/ctrlProp" Target="../ctrlProps/ctrlProp17.xml"/><Relationship Id="rId41" Type="http://schemas.openxmlformats.org/officeDocument/2006/relationships/ctrlProp" Target="../ctrlProps/ctrlProp38.xml"/><Relationship Id="rId54" Type="http://schemas.openxmlformats.org/officeDocument/2006/relationships/ctrlProp" Target="../ctrlProps/ctrlProp51.xml"/><Relationship Id="rId62" Type="http://schemas.openxmlformats.org/officeDocument/2006/relationships/ctrlProp" Target="../ctrlProps/ctrlProp59.xml"/><Relationship Id="rId70" Type="http://schemas.openxmlformats.org/officeDocument/2006/relationships/ctrlProp" Target="../ctrlProps/ctrlProp67.xml"/><Relationship Id="rId75" Type="http://schemas.openxmlformats.org/officeDocument/2006/relationships/ctrlProp" Target="../ctrlProps/ctrlProp72.xml"/><Relationship Id="rId83" Type="http://schemas.openxmlformats.org/officeDocument/2006/relationships/ctrlProp" Target="../ctrlProps/ctrlProp80.xml"/><Relationship Id="rId88" Type="http://schemas.openxmlformats.org/officeDocument/2006/relationships/ctrlProp" Target="../ctrlProps/ctrlProp85.xml"/><Relationship Id="rId91" Type="http://schemas.openxmlformats.org/officeDocument/2006/relationships/ctrlProp" Target="../ctrlProps/ctrlProp88.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trlProp" Target="../ctrlProps/ctrlProp62.xml"/><Relationship Id="rId73" Type="http://schemas.openxmlformats.org/officeDocument/2006/relationships/ctrlProp" Target="../ctrlProps/ctrlProp70.xml"/><Relationship Id="rId78" Type="http://schemas.openxmlformats.org/officeDocument/2006/relationships/ctrlProp" Target="../ctrlProps/ctrlProp75.xml"/><Relationship Id="rId81" Type="http://schemas.openxmlformats.org/officeDocument/2006/relationships/ctrlProp" Target="../ctrlProps/ctrlProp78.xml"/><Relationship Id="rId86" Type="http://schemas.openxmlformats.org/officeDocument/2006/relationships/ctrlProp" Target="../ctrlProps/ctrlProp83.xml"/><Relationship Id="rId94" Type="http://schemas.openxmlformats.org/officeDocument/2006/relationships/ctrlProp" Target="../ctrlProps/ctrlProp91.xml"/><Relationship Id="rId4" Type="http://schemas.openxmlformats.org/officeDocument/2006/relationships/ctrlProp" Target="../ctrlProps/ctrlProp1.xml"/><Relationship Id="rId9" Type="http://schemas.openxmlformats.org/officeDocument/2006/relationships/ctrlProp" Target="../ctrlProps/ctrlProp6.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 Id="rId34" Type="http://schemas.openxmlformats.org/officeDocument/2006/relationships/ctrlProp" Target="../ctrlProps/ctrlProp31.xml"/><Relationship Id="rId50" Type="http://schemas.openxmlformats.org/officeDocument/2006/relationships/ctrlProp" Target="../ctrlProps/ctrlProp47.xml"/><Relationship Id="rId55" Type="http://schemas.openxmlformats.org/officeDocument/2006/relationships/ctrlProp" Target="../ctrlProps/ctrlProp52.xml"/><Relationship Id="rId76" Type="http://schemas.openxmlformats.org/officeDocument/2006/relationships/ctrlProp" Target="../ctrlProps/ctrlProp73.xml"/><Relationship Id="rId7" Type="http://schemas.openxmlformats.org/officeDocument/2006/relationships/ctrlProp" Target="../ctrlProps/ctrlProp4.xml"/><Relationship Id="rId71" Type="http://schemas.openxmlformats.org/officeDocument/2006/relationships/ctrlProp" Target="../ctrlProps/ctrlProp68.xml"/><Relationship Id="rId92" Type="http://schemas.openxmlformats.org/officeDocument/2006/relationships/ctrlProp" Target="../ctrlProps/ctrlProp89.xml"/><Relationship Id="rId2" Type="http://schemas.openxmlformats.org/officeDocument/2006/relationships/drawing" Target="../drawings/drawing1.xml"/><Relationship Id="rId29" Type="http://schemas.openxmlformats.org/officeDocument/2006/relationships/ctrlProp" Target="../ctrlProps/ctrlProp26.xml"/><Relationship Id="rId24" Type="http://schemas.openxmlformats.org/officeDocument/2006/relationships/ctrlProp" Target="../ctrlProps/ctrlProp21.xml"/><Relationship Id="rId40" Type="http://schemas.openxmlformats.org/officeDocument/2006/relationships/ctrlProp" Target="../ctrlProps/ctrlProp37.xml"/><Relationship Id="rId45" Type="http://schemas.openxmlformats.org/officeDocument/2006/relationships/ctrlProp" Target="../ctrlProps/ctrlProp42.xml"/><Relationship Id="rId66" Type="http://schemas.openxmlformats.org/officeDocument/2006/relationships/ctrlProp" Target="../ctrlProps/ctrlProp63.xml"/><Relationship Id="rId87" Type="http://schemas.openxmlformats.org/officeDocument/2006/relationships/ctrlProp" Target="../ctrlProps/ctrlProp84.xml"/><Relationship Id="rId61" Type="http://schemas.openxmlformats.org/officeDocument/2006/relationships/ctrlProp" Target="../ctrlProps/ctrlProp58.xml"/><Relationship Id="rId82" Type="http://schemas.openxmlformats.org/officeDocument/2006/relationships/ctrlProp" Target="../ctrlProps/ctrlProp79.xml"/><Relationship Id="rId19" Type="http://schemas.openxmlformats.org/officeDocument/2006/relationships/ctrlProp" Target="../ctrlProps/ctrlProp16.xml"/><Relationship Id="rId14" Type="http://schemas.openxmlformats.org/officeDocument/2006/relationships/ctrlProp" Target="../ctrlProps/ctrlProp11.xml"/><Relationship Id="rId30" Type="http://schemas.openxmlformats.org/officeDocument/2006/relationships/ctrlProp" Target="../ctrlProps/ctrlProp27.xml"/><Relationship Id="rId35" Type="http://schemas.openxmlformats.org/officeDocument/2006/relationships/ctrlProp" Target="../ctrlProps/ctrlProp32.xml"/><Relationship Id="rId56" Type="http://schemas.openxmlformats.org/officeDocument/2006/relationships/ctrlProp" Target="../ctrlProps/ctrlProp53.xml"/><Relationship Id="rId77" Type="http://schemas.openxmlformats.org/officeDocument/2006/relationships/ctrlProp" Target="../ctrlProps/ctrlProp74.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417D00-668A-48CF-BB6E-3FB3CB15A781}">
  <dimension ref="A2:K55"/>
  <sheetViews>
    <sheetView tabSelected="1" workbookViewId="0">
      <selection activeCell="D5" sqref="D5"/>
    </sheetView>
  </sheetViews>
  <sheetFormatPr baseColWidth="10" defaultColWidth="9" defaultRowHeight="15" x14ac:dyDescent="0.25"/>
  <cols>
    <col min="1" max="1" width="9" style="34"/>
    <col min="2" max="2" width="77.7109375" style="34" bestFit="1" customWidth="1"/>
    <col min="3" max="3" width="9" style="34" hidden="1" customWidth="1"/>
    <col min="4" max="4" width="4.7109375" style="34" customWidth="1"/>
    <col min="5" max="5" width="9" style="34"/>
    <col min="6" max="6" width="49.5703125" style="34" bestFit="1" customWidth="1"/>
    <col min="7" max="16384" width="9" style="34"/>
  </cols>
  <sheetData>
    <row r="2" spans="2:7" ht="15.75" thickBot="1" x14ac:dyDescent="0.3"/>
    <row r="3" spans="2:7" x14ac:dyDescent="0.25">
      <c r="B3" s="85" t="s">
        <v>23</v>
      </c>
      <c r="C3" s="35" t="b">
        <v>0</v>
      </c>
      <c r="D3" s="38"/>
      <c r="F3" s="91" t="s">
        <v>11</v>
      </c>
      <c r="G3" s="92"/>
    </row>
    <row r="4" spans="2:7" ht="15.75" thickBot="1" x14ac:dyDescent="0.3">
      <c r="B4" s="84" t="s">
        <v>24</v>
      </c>
      <c r="C4" s="36" t="b">
        <v>0</v>
      </c>
      <c r="D4" s="39"/>
      <c r="F4" s="93"/>
      <c r="G4" s="94"/>
    </row>
    <row r="5" spans="2:7" ht="14.25" customHeight="1" x14ac:dyDescent="0.25">
      <c r="B5" s="84" t="s">
        <v>25</v>
      </c>
      <c r="C5" s="36" t="b">
        <v>0</v>
      </c>
      <c r="D5" s="39"/>
      <c r="F5" s="97" t="s">
        <v>22</v>
      </c>
      <c r="G5" s="98"/>
    </row>
    <row r="6" spans="2:7" x14ac:dyDescent="0.25">
      <c r="B6" s="84" t="s">
        <v>26</v>
      </c>
      <c r="C6" s="36" t="b">
        <v>0</v>
      </c>
      <c r="D6" s="39"/>
      <c r="F6" s="99"/>
      <c r="G6" s="100"/>
    </row>
    <row r="7" spans="2:7" x14ac:dyDescent="0.25">
      <c r="B7" s="84" t="s">
        <v>27</v>
      </c>
      <c r="C7" s="36" t="b">
        <v>0</v>
      </c>
      <c r="D7" s="39"/>
      <c r="F7" s="99"/>
      <c r="G7" s="100"/>
    </row>
    <row r="8" spans="2:7" x14ac:dyDescent="0.25">
      <c r="B8" s="84" t="s">
        <v>28</v>
      </c>
      <c r="C8" s="36" t="b">
        <v>0</v>
      </c>
      <c r="D8" s="39"/>
      <c r="F8" s="99"/>
      <c r="G8" s="100"/>
    </row>
    <row r="9" spans="2:7" x14ac:dyDescent="0.25">
      <c r="B9" s="84" t="s">
        <v>29</v>
      </c>
      <c r="C9" s="36" t="b">
        <v>0</v>
      </c>
      <c r="D9" s="39"/>
      <c r="F9" s="99"/>
      <c r="G9" s="100"/>
    </row>
    <row r="10" spans="2:7" x14ac:dyDescent="0.25">
      <c r="B10" s="84" t="s">
        <v>30</v>
      </c>
      <c r="C10" s="36" t="b">
        <v>0</v>
      </c>
      <c r="D10" s="39"/>
      <c r="F10" s="99"/>
      <c r="G10" s="100"/>
    </row>
    <row r="11" spans="2:7" x14ac:dyDescent="0.25">
      <c r="B11" s="84" t="s">
        <v>31</v>
      </c>
      <c r="C11" s="36" t="b">
        <v>0</v>
      </c>
      <c r="D11" s="39"/>
      <c r="F11" s="99"/>
      <c r="G11" s="100"/>
    </row>
    <row r="12" spans="2:7" x14ac:dyDescent="0.25">
      <c r="B12" s="84" t="s">
        <v>32</v>
      </c>
      <c r="C12" s="36" t="b">
        <v>0</v>
      </c>
      <c r="D12" s="39"/>
      <c r="F12" s="99"/>
      <c r="G12" s="100"/>
    </row>
    <row r="13" spans="2:7" x14ac:dyDescent="0.25">
      <c r="B13" s="84" t="s">
        <v>33</v>
      </c>
      <c r="C13" s="36" t="b">
        <v>0</v>
      </c>
      <c r="D13" s="39"/>
      <c r="F13" s="99"/>
      <c r="G13" s="100"/>
    </row>
    <row r="14" spans="2:7" x14ac:dyDescent="0.25">
      <c r="B14" s="84" t="s">
        <v>34</v>
      </c>
      <c r="C14" s="36" t="b">
        <v>0</v>
      </c>
      <c r="D14" s="39"/>
      <c r="F14" s="99"/>
      <c r="G14" s="100"/>
    </row>
    <row r="15" spans="2:7" x14ac:dyDescent="0.25">
      <c r="B15" s="84" t="s">
        <v>35</v>
      </c>
      <c r="C15" s="36" t="b">
        <v>0</v>
      </c>
      <c r="D15" s="39"/>
      <c r="F15" s="99"/>
      <c r="G15" s="100"/>
    </row>
    <row r="16" spans="2:7" x14ac:dyDescent="0.25">
      <c r="B16" s="89" t="s">
        <v>36</v>
      </c>
      <c r="C16" s="36" t="b">
        <v>0</v>
      </c>
      <c r="D16" s="39"/>
      <c r="F16" s="99"/>
      <c r="G16" s="100"/>
    </row>
    <row r="17" spans="2:11" x14ac:dyDescent="0.25">
      <c r="B17" s="84" t="s">
        <v>38</v>
      </c>
      <c r="C17" s="36" t="b">
        <v>0</v>
      </c>
      <c r="D17" s="39"/>
      <c r="F17" s="99"/>
      <c r="G17" s="100"/>
    </row>
    <row r="18" spans="2:11" x14ac:dyDescent="0.25">
      <c r="B18" s="84" t="s">
        <v>39</v>
      </c>
      <c r="C18" s="36" t="b">
        <v>0</v>
      </c>
      <c r="D18" s="39"/>
      <c r="F18" s="99"/>
      <c r="G18" s="100"/>
    </row>
    <row r="19" spans="2:11" ht="15.75" customHeight="1" x14ac:dyDescent="0.25">
      <c r="B19" s="84" t="s">
        <v>40</v>
      </c>
      <c r="C19" s="37" t="b">
        <v>0</v>
      </c>
      <c r="D19" s="39"/>
      <c r="F19" s="99"/>
      <c r="G19" s="100"/>
    </row>
    <row r="20" spans="2:11" x14ac:dyDescent="0.25">
      <c r="B20" s="84" t="s">
        <v>41</v>
      </c>
      <c r="C20" s="36" t="b">
        <v>0</v>
      </c>
      <c r="D20" s="39"/>
      <c r="F20" s="99"/>
      <c r="G20" s="100"/>
    </row>
    <row r="21" spans="2:11" ht="15.75" thickBot="1" x14ac:dyDescent="0.3">
      <c r="B21" s="84" t="s">
        <v>42</v>
      </c>
      <c r="C21" s="36" t="b">
        <v>0</v>
      </c>
      <c r="D21" s="39"/>
      <c r="F21" s="101"/>
      <c r="G21" s="102"/>
    </row>
    <row r="22" spans="2:11" x14ac:dyDescent="0.25">
      <c r="B22" s="84" t="s">
        <v>43</v>
      </c>
      <c r="C22" s="36" t="b">
        <v>0</v>
      </c>
      <c r="D22" s="39"/>
      <c r="F22" s="95"/>
      <c r="G22" s="95"/>
    </row>
    <row r="23" spans="2:11" x14ac:dyDescent="0.25">
      <c r="B23" s="84" t="s">
        <v>44</v>
      </c>
      <c r="C23" s="36" t="b">
        <v>0</v>
      </c>
      <c r="D23" s="39"/>
      <c r="F23" s="95" t="s">
        <v>117</v>
      </c>
      <c r="G23" s="95"/>
    </row>
    <row r="24" spans="2:11" x14ac:dyDescent="0.25">
      <c r="B24" s="84" t="s">
        <v>45</v>
      </c>
      <c r="C24" s="36" t="b">
        <v>0</v>
      </c>
      <c r="D24" s="39"/>
      <c r="F24" s="90"/>
      <c r="G24" s="90"/>
    </row>
    <row r="25" spans="2:11" x14ac:dyDescent="0.25">
      <c r="B25" s="84" t="s">
        <v>46</v>
      </c>
      <c r="C25" s="36" t="b">
        <v>0</v>
      </c>
      <c r="D25" s="39"/>
    </row>
    <row r="26" spans="2:11" x14ac:dyDescent="0.25">
      <c r="B26" s="84" t="s">
        <v>47</v>
      </c>
      <c r="C26" s="36" t="b">
        <v>0</v>
      </c>
      <c r="D26" s="39"/>
      <c r="F26" s="95"/>
      <c r="G26" s="95"/>
    </row>
    <row r="27" spans="2:11" x14ac:dyDescent="0.25">
      <c r="B27" s="84" t="s">
        <v>48</v>
      </c>
      <c r="C27" s="36" t="b">
        <v>0</v>
      </c>
      <c r="D27" s="39"/>
      <c r="K27" s="83"/>
    </row>
    <row r="28" spans="2:11" x14ac:dyDescent="0.25">
      <c r="B28" s="84" t="s">
        <v>49</v>
      </c>
      <c r="C28" s="36" t="b">
        <v>0</v>
      </c>
      <c r="D28" s="39"/>
    </row>
    <row r="29" spans="2:11" x14ac:dyDescent="0.25">
      <c r="B29" s="84" t="s">
        <v>50</v>
      </c>
      <c r="C29" s="36" t="b">
        <v>0</v>
      </c>
      <c r="D29" s="39"/>
    </row>
    <row r="30" spans="2:11" x14ac:dyDescent="0.25">
      <c r="B30" s="84" t="s">
        <v>51</v>
      </c>
      <c r="C30" s="36" t="b">
        <v>0</v>
      </c>
      <c r="D30" s="39"/>
    </row>
    <row r="31" spans="2:11" x14ac:dyDescent="0.25">
      <c r="B31" s="84" t="s">
        <v>52</v>
      </c>
      <c r="C31" s="36" t="b">
        <v>0</v>
      </c>
      <c r="D31" s="39"/>
    </row>
    <row r="32" spans="2:11" x14ac:dyDescent="0.25">
      <c r="B32" s="84" t="s">
        <v>53</v>
      </c>
      <c r="C32" s="36" t="b">
        <v>0</v>
      </c>
      <c r="D32" s="39"/>
    </row>
    <row r="33" spans="2:4" x14ac:dyDescent="0.25">
      <c r="B33" s="84" t="s">
        <v>54</v>
      </c>
      <c r="C33" s="36" t="b">
        <v>0</v>
      </c>
      <c r="D33" s="39"/>
    </row>
    <row r="34" spans="2:4" x14ac:dyDescent="0.25">
      <c r="B34" s="84" t="s">
        <v>55</v>
      </c>
      <c r="C34" s="36" t="b">
        <v>0</v>
      </c>
      <c r="D34" s="39"/>
    </row>
    <row r="35" spans="2:4" x14ac:dyDescent="0.25">
      <c r="B35" s="84" t="s">
        <v>56</v>
      </c>
      <c r="C35" s="36" t="b">
        <v>0</v>
      </c>
      <c r="D35" s="39"/>
    </row>
    <row r="36" spans="2:4" x14ac:dyDescent="0.25">
      <c r="B36" s="84" t="s">
        <v>57</v>
      </c>
      <c r="C36" s="36" t="b">
        <v>0</v>
      </c>
      <c r="D36" s="39"/>
    </row>
    <row r="37" spans="2:4" x14ac:dyDescent="0.25">
      <c r="B37" s="84" t="s">
        <v>58</v>
      </c>
      <c r="C37" s="36" t="b">
        <v>0</v>
      </c>
      <c r="D37" s="39"/>
    </row>
    <row r="38" spans="2:4" x14ac:dyDescent="0.25">
      <c r="B38" s="84" t="s">
        <v>59</v>
      </c>
      <c r="C38" s="36" t="b">
        <v>0</v>
      </c>
      <c r="D38" s="39"/>
    </row>
    <row r="39" spans="2:4" x14ac:dyDescent="0.25">
      <c r="B39" s="84" t="s">
        <v>60</v>
      </c>
      <c r="C39" s="36" t="b">
        <v>0</v>
      </c>
      <c r="D39" s="39"/>
    </row>
    <row r="40" spans="2:4" x14ac:dyDescent="0.25">
      <c r="B40" s="84" t="s">
        <v>61</v>
      </c>
      <c r="C40" s="36" t="b">
        <v>0</v>
      </c>
      <c r="D40" s="39"/>
    </row>
    <row r="41" spans="2:4" x14ac:dyDescent="0.25">
      <c r="B41" s="84" t="s">
        <v>62</v>
      </c>
      <c r="C41" s="36" t="b">
        <v>0</v>
      </c>
      <c r="D41" s="39"/>
    </row>
    <row r="42" spans="2:4" x14ac:dyDescent="0.25">
      <c r="B42" s="84" t="s">
        <v>63</v>
      </c>
      <c r="C42" s="36" t="b">
        <v>0</v>
      </c>
      <c r="D42" s="39"/>
    </row>
    <row r="43" spans="2:4" x14ac:dyDescent="0.25">
      <c r="B43" s="84" t="s">
        <v>64</v>
      </c>
      <c r="C43" s="36" t="b">
        <v>0</v>
      </c>
      <c r="D43" s="39"/>
    </row>
    <row r="44" spans="2:4" x14ac:dyDescent="0.25">
      <c r="B44" s="84" t="s">
        <v>65</v>
      </c>
      <c r="C44" s="36" t="b">
        <v>0</v>
      </c>
      <c r="D44" s="39"/>
    </row>
    <row r="45" spans="2:4" x14ac:dyDescent="0.25">
      <c r="B45" s="84" t="s">
        <v>66</v>
      </c>
      <c r="C45" s="36" t="b">
        <v>0</v>
      </c>
      <c r="D45" s="39"/>
    </row>
    <row r="46" spans="2:4" x14ac:dyDescent="0.25">
      <c r="B46" s="84" t="s">
        <v>67</v>
      </c>
      <c r="C46" s="36" t="b">
        <v>0</v>
      </c>
      <c r="D46" s="39"/>
    </row>
    <row r="47" spans="2:4" x14ac:dyDescent="0.25">
      <c r="B47" s="84" t="s">
        <v>68</v>
      </c>
      <c r="C47" s="36" t="b">
        <v>0</v>
      </c>
      <c r="D47" s="39"/>
    </row>
    <row r="48" spans="2:4" x14ac:dyDescent="0.25">
      <c r="B48" s="84" t="s">
        <v>69</v>
      </c>
      <c r="C48" s="36" t="b">
        <v>0</v>
      </c>
      <c r="D48" s="39"/>
    </row>
    <row r="49" spans="1:4" ht="15.75" thickBot="1" x14ac:dyDescent="0.3">
      <c r="B49" s="88" t="s">
        <v>70</v>
      </c>
      <c r="C49" s="86" t="b">
        <v>0</v>
      </c>
      <c r="D49" s="87"/>
    </row>
    <row r="51" spans="1:4" ht="18.75" customHeight="1" x14ac:dyDescent="0.35">
      <c r="A51" s="96"/>
      <c r="B51" s="96"/>
      <c r="C51" s="96"/>
      <c r="D51" s="96"/>
    </row>
    <row r="53" spans="1:4" ht="15.75" thickBot="1" x14ac:dyDescent="0.3"/>
    <row r="54" spans="1:4" x14ac:dyDescent="0.25">
      <c r="B54" s="68" t="s">
        <v>12</v>
      </c>
      <c r="C54"/>
    </row>
    <row r="55" spans="1:4" ht="15.75" thickBot="1" x14ac:dyDescent="0.3">
      <c r="B55" s="70" t="s">
        <v>37</v>
      </c>
      <c r="C55"/>
    </row>
  </sheetData>
  <sheetProtection algorithmName="SHA-512" hashValue="200Bk4JFztVy/23XBvVImVZW/+5hK/gsY5veec4/V2fYIASyjtnkuleuuw1u0ah80/eJnml+FWMTD2LkmSh3TQ==" saltValue="RScdAJMAp2+RsJiWBRBkOA==" spinCount="100000" sheet="1" selectLockedCells="1"/>
  <mergeCells count="6">
    <mergeCell ref="F3:G4"/>
    <mergeCell ref="F26:G26"/>
    <mergeCell ref="A51:D51"/>
    <mergeCell ref="F23:G23"/>
    <mergeCell ref="F22:G22"/>
    <mergeCell ref="F5:G21"/>
  </mergeCells>
  <pageMargins left="0.7" right="0.7" top="0.75" bottom="0.75" header="0.3" footer="0.3"/>
  <pageSetup paperSize="9" orientation="portrait" verticalDpi="300" r:id="rId1"/>
  <drawing r:id="rId2"/>
  <legacyDrawing r:id="rId3"/>
  <mc:AlternateContent xmlns:mc="http://schemas.openxmlformats.org/markup-compatibility/2006">
    <mc:Choice Requires="x14">
      <controls>
        <mc:AlternateContent xmlns:mc="http://schemas.openxmlformats.org/markup-compatibility/2006">
          <mc:Choice Requires="x14">
            <control shapeId="2049" r:id="rId4" name="Absolviert">
              <controlPr defaultSize="0" autoFill="0" autoLine="0" autoPict="0" altText="Absolviert">
                <anchor moveWithCells="1">
                  <from>
                    <xdr:col>3</xdr:col>
                    <xdr:colOff>66675</xdr:colOff>
                    <xdr:row>1</xdr:row>
                    <xdr:rowOff>142875</xdr:rowOff>
                  </from>
                  <to>
                    <xdr:col>4</xdr:col>
                    <xdr:colOff>152400</xdr:colOff>
                    <xdr:row>3</xdr:row>
                    <xdr:rowOff>57150</xdr:rowOff>
                  </to>
                </anchor>
              </controlPr>
            </control>
          </mc:Choice>
        </mc:AlternateContent>
        <mc:AlternateContent xmlns:mc="http://schemas.openxmlformats.org/markup-compatibility/2006">
          <mc:Choice Requires="x14">
            <control shapeId="2050" r:id="rId5" name="Check Box 2">
              <controlPr defaultSize="0" autoFill="0" autoLine="0" autoPict="0" altText="Absolviert">
                <anchor moveWithCells="1">
                  <from>
                    <xdr:col>3</xdr:col>
                    <xdr:colOff>66675</xdr:colOff>
                    <xdr:row>2</xdr:row>
                    <xdr:rowOff>133350</xdr:rowOff>
                  </from>
                  <to>
                    <xdr:col>4</xdr:col>
                    <xdr:colOff>152400</xdr:colOff>
                    <xdr:row>4</xdr:row>
                    <xdr:rowOff>47625</xdr:rowOff>
                  </to>
                </anchor>
              </controlPr>
            </control>
          </mc:Choice>
        </mc:AlternateContent>
        <mc:AlternateContent xmlns:mc="http://schemas.openxmlformats.org/markup-compatibility/2006">
          <mc:Choice Requires="x14">
            <control shapeId="2051" r:id="rId6" name="Check Box 3">
              <controlPr defaultSize="0" autoFill="0" autoLine="0" autoPict="0" altText="Absolviert">
                <anchor moveWithCells="1">
                  <from>
                    <xdr:col>3</xdr:col>
                    <xdr:colOff>66675</xdr:colOff>
                    <xdr:row>3</xdr:row>
                    <xdr:rowOff>123825</xdr:rowOff>
                  </from>
                  <to>
                    <xdr:col>4</xdr:col>
                    <xdr:colOff>152400</xdr:colOff>
                    <xdr:row>5</xdr:row>
                    <xdr:rowOff>38100</xdr:rowOff>
                  </to>
                </anchor>
              </controlPr>
            </control>
          </mc:Choice>
        </mc:AlternateContent>
        <mc:AlternateContent xmlns:mc="http://schemas.openxmlformats.org/markup-compatibility/2006">
          <mc:Choice Requires="x14">
            <control shapeId="2052" r:id="rId7" name="Check Box 4">
              <controlPr defaultSize="0" autoFill="0" autoLine="0" autoPict="0" altText="Absolviert">
                <anchor moveWithCells="1">
                  <from>
                    <xdr:col>3</xdr:col>
                    <xdr:colOff>66675</xdr:colOff>
                    <xdr:row>4</xdr:row>
                    <xdr:rowOff>133350</xdr:rowOff>
                  </from>
                  <to>
                    <xdr:col>4</xdr:col>
                    <xdr:colOff>152400</xdr:colOff>
                    <xdr:row>6</xdr:row>
                    <xdr:rowOff>57150</xdr:rowOff>
                  </to>
                </anchor>
              </controlPr>
            </control>
          </mc:Choice>
        </mc:AlternateContent>
        <mc:AlternateContent xmlns:mc="http://schemas.openxmlformats.org/markup-compatibility/2006">
          <mc:Choice Requires="x14">
            <control shapeId="2053" r:id="rId8" name="Check Box 5">
              <controlPr defaultSize="0" autoFill="0" autoLine="0" autoPict="0" altText="Absolviert">
                <anchor moveWithCells="1">
                  <from>
                    <xdr:col>3</xdr:col>
                    <xdr:colOff>66675</xdr:colOff>
                    <xdr:row>5</xdr:row>
                    <xdr:rowOff>133350</xdr:rowOff>
                  </from>
                  <to>
                    <xdr:col>4</xdr:col>
                    <xdr:colOff>152400</xdr:colOff>
                    <xdr:row>7</xdr:row>
                    <xdr:rowOff>57150</xdr:rowOff>
                  </to>
                </anchor>
              </controlPr>
            </control>
          </mc:Choice>
        </mc:AlternateContent>
        <mc:AlternateContent xmlns:mc="http://schemas.openxmlformats.org/markup-compatibility/2006">
          <mc:Choice Requires="x14">
            <control shapeId="2054" r:id="rId9" name="Check Box 6">
              <controlPr defaultSize="0" autoFill="0" autoLine="0" autoPict="0" altText="Absolviert">
                <anchor moveWithCells="1">
                  <from>
                    <xdr:col>3</xdr:col>
                    <xdr:colOff>66675</xdr:colOff>
                    <xdr:row>6</xdr:row>
                    <xdr:rowOff>133350</xdr:rowOff>
                  </from>
                  <to>
                    <xdr:col>4</xdr:col>
                    <xdr:colOff>152400</xdr:colOff>
                    <xdr:row>8</xdr:row>
                    <xdr:rowOff>57150</xdr:rowOff>
                  </to>
                </anchor>
              </controlPr>
            </control>
          </mc:Choice>
        </mc:AlternateContent>
        <mc:AlternateContent xmlns:mc="http://schemas.openxmlformats.org/markup-compatibility/2006">
          <mc:Choice Requires="x14">
            <control shapeId="2055" r:id="rId10" name="Check Box 7">
              <controlPr defaultSize="0" autoFill="0" autoLine="0" autoPict="0" altText="Absolviert">
                <anchor moveWithCells="1">
                  <from>
                    <xdr:col>3</xdr:col>
                    <xdr:colOff>66675</xdr:colOff>
                    <xdr:row>8</xdr:row>
                    <xdr:rowOff>133350</xdr:rowOff>
                  </from>
                  <to>
                    <xdr:col>4</xdr:col>
                    <xdr:colOff>152400</xdr:colOff>
                    <xdr:row>10</xdr:row>
                    <xdr:rowOff>57150</xdr:rowOff>
                  </to>
                </anchor>
              </controlPr>
            </control>
          </mc:Choice>
        </mc:AlternateContent>
        <mc:AlternateContent xmlns:mc="http://schemas.openxmlformats.org/markup-compatibility/2006">
          <mc:Choice Requires="x14">
            <control shapeId="2056" r:id="rId11" name="Check Box 8">
              <controlPr defaultSize="0" autoFill="0" autoLine="0" autoPict="0" altText="Absolviert">
                <anchor moveWithCells="1">
                  <from>
                    <xdr:col>3</xdr:col>
                    <xdr:colOff>66675</xdr:colOff>
                    <xdr:row>9</xdr:row>
                    <xdr:rowOff>133350</xdr:rowOff>
                  </from>
                  <to>
                    <xdr:col>4</xdr:col>
                    <xdr:colOff>152400</xdr:colOff>
                    <xdr:row>11</xdr:row>
                    <xdr:rowOff>57150</xdr:rowOff>
                  </to>
                </anchor>
              </controlPr>
            </control>
          </mc:Choice>
        </mc:AlternateContent>
        <mc:AlternateContent xmlns:mc="http://schemas.openxmlformats.org/markup-compatibility/2006">
          <mc:Choice Requires="x14">
            <control shapeId="2057" r:id="rId12" name="Check Box 9">
              <controlPr defaultSize="0" autoFill="0" autoLine="0" autoPict="0" altText="Absolviert">
                <anchor moveWithCells="1">
                  <from>
                    <xdr:col>3</xdr:col>
                    <xdr:colOff>66675</xdr:colOff>
                    <xdr:row>10</xdr:row>
                    <xdr:rowOff>133350</xdr:rowOff>
                  </from>
                  <to>
                    <xdr:col>4</xdr:col>
                    <xdr:colOff>152400</xdr:colOff>
                    <xdr:row>12</xdr:row>
                    <xdr:rowOff>57150</xdr:rowOff>
                  </to>
                </anchor>
              </controlPr>
            </control>
          </mc:Choice>
        </mc:AlternateContent>
        <mc:AlternateContent xmlns:mc="http://schemas.openxmlformats.org/markup-compatibility/2006">
          <mc:Choice Requires="x14">
            <control shapeId="2058" r:id="rId13" name="Check Box 10">
              <controlPr defaultSize="0" autoFill="0" autoLine="0" autoPict="0" altText="Absolviert">
                <anchor moveWithCells="1">
                  <from>
                    <xdr:col>3</xdr:col>
                    <xdr:colOff>66675</xdr:colOff>
                    <xdr:row>12</xdr:row>
                    <xdr:rowOff>133350</xdr:rowOff>
                  </from>
                  <to>
                    <xdr:col>4</xdr:col>
                    <xdr:colOff>152400</xdr:colOff>
                    <xdr:row>14</xdr:row>
                    <xdr:rowOff>57150</xdr:rowOff>
                  </to>
                </anchor>
              </controlPr>
            </control>
          </mc:Choice>
        </mc:AlternateContent>
        <mc:AlternateContent xmlns:mc="http://schemas.openxmlformats.org/markup-compatibility/2006">
          <mc:Choice Requires="x14">
            <control shapeId="2059" r:id="rId14" name="Check Box 11">
              <controlPr defaultSize="0" autoFill="0" autoLine="0" autoPict="0" altText="Absolviert">
                <anchor moveWithCells="1">
                  <from>
                    <xdr:col>3</xdr:col>
                    <xdr:colOff>66675</xdr:colOff>
                    <xdr:row>13</xdr:row>
                    <xdr:rowOff>133350</xdr:rowOff>
                  </from>
                  <to>
                    <xdr:col>4</xdr:col>
                    <xdr:colOff>152400</xdr:colOff>
                    <xdr:row>15</xdr:row>
                    <xdr:rowOff>57150</xdr:rowOff>
                  </to>
                </anchor>
              </controlPr>
            </control>
          </mc:Choice>
        </mc:AlternateContent>
        <mc:AlternateContent xmlns:mc="http://schemas.openxmlformats.org/markup-compatibility/2006">
          <mc:Choice Requires="x14">
            <control shapeId="2060" r:id="rId15" name="Check Box 12">
              <controlPr defaultSize="0" autoFill="0" autoLine="0" autoPict="0" altText="Absolviert">
                <anchor moveWithCells="1">
                  <from>
                    <xdr:col>3</xdr:col>
                    <xdr:colOff>66675</xdr:colOff>
                    <xdr:row>14</xdr:row>
                    <xdr:rowOff>133350</xdr:rowOff>
                  </from>
                  <to>
                    <xdr:col>4</xdr:col>
                    <xdr:colOff>152400</xdr:colOff>
                    <xdr:row>16</xdr:row>
                    <xdr:rowOff>57150</xdr:rowOff>
                  </to>
                </anchor>
              </controlPr>
            </control>
          </mc:Choice>
        </mc:AlternateContent>
        <mc:AlternateContent xmlns:mc="http://schemas.openxmlformats.org/markup-compatibility/2006">
          <mc:Choice Requires="x14">
            <control shapeId="2062" r:id="rId16" name="Check Box 14">
              <controlPr defaultSize="0" autoFill="0" autoLine="0" autoPict="0" altText="Absolviert">
                <anchor moveWithCells="1">
                  <from>
                    <xdr:col>3</xdr:col>
                    <xdr:colOff>66675</xdr:colOff>
                    <xdr:row>15</xdr:row>
                    <xdr:rowOff>133350</xdr:rowOff>
                  </from>
                  <to>
                    <xdr:col>4</xdr:col>
                    <xdr:colOff>152400</xdr:colOff>
                    <xdr:row>17</xdr:row>
                    <xdr:rowOff>57150</xdr:rowOff>
                  </to>
                </anchor>
              </controlPr>
            </control>
          </mc:Choice>
        </mc:AlternateContent>
        <mc:AlternateContent xmlns:mc="http://schemas.openxmlformats.org/markup-compatibility/2006">
          <mc:Choice Requires="x14">
            <control shapeId="2063" r:id="rId17" name="Check Box 15">
              <controlPr defaultSize="0" autoFill="0" autoLine="0" autoPict="0" altText="Absolviert">
                <anchor moveWithCells="1">
                  <from>
                    <xdr:col>3</xdr:col>
                    <xdr:colOff>66675</xdr:colOff>
                    <xdr:row>18</xdr:row>
                    <xdr:rowOff>152400</xdr:rowOff>
                  </from>
                  <to>
                    <xdr:col>4</xdr:col>
                    <xdr:colOff>152400</xdr:colOff>
                    <xdr:row>20</xdr:row>
                    <xdr:rowOff>57150</xdr:rowOff>
                  </to>
                </anchor>
              </controlPr>
            </control>
          </mc:Choice>
        </mc:AlternateContent>
        <mc:AlternateContent xmlns:mc="http://schemas.openxmlformats.org/markup-compatibility/2006">
          <mc:Choice Requires="x14">
            <control shapeId="2064" r:id="rId18" name="Check Box 16">
              <controlPr defaultSize="0" autoFill="0" autoLine="0" autoPict="0" altText="Absolviert">
                <anchor moveWithCells="1">
                  <from>
                    <xdr:col>3</xdr:col>
                    <xdr:colOff>66675</xdr:colOff>
                    <xdr:row>19</xdr:row>
                    <xdr:rowOff>133350</xdr:rowOff>
                  </from>
                  <to>
                    <xdr:col>4</xdr:col>
                    <xdr:colOff>152400</xdr:colOff>
                    <xdr:row>21</xdr:row>
                    <xdr:rowOff>47625</xdr:rowOff>
                  </to>
                </anchor>
              </controlPr>
            </control>
          </mc:Choice>
        </mc:AlternateContent>
        <mc:AlternateContent xmlns:mc="http://schemas.openxmlformats.org/markup-compatibility/2006">
          <mc:Choice Requires="x14">
            <control shapeId="2065" r:id="rId19" name="Check Box 17">
              <controlPr defaultSize="0" autoFill="0" autoLine="0" autoPict="0" altText="Absolviert">
                <anchor moveWithCells="1">
                  <from>
                    <xdr:col>3</xdr:col>
                    <xdr:colOff>66675</xdr:colOff>
                    <xdr:row>20</xdr:row>
                    <xdr:rowOff>133350</xdr:rowOff>
                  </from>
                  <to>
                    <xdr:col>4</xdr:col>
                    <xdr:colOff>152400</xdr:colOff>
                    <xdr:row>22</xdr:row>
                    <xdr:rowOff>38100</xdr:rowOff>
                  </to>
                </anchor>
              </controlPr>
            </control>
          </mc:Choice>
        </mc:AlternateContent>
        <mc:AlternateContent xmlns:mc="http://schemas.openxmlformats.org/markup-compatibility/2006">
          <mc:Choice Requires="x14">
            <control shapeId="2066" r:id="rId20" name="Check Box 18">
              <controlPr defaultSize="0" autoFill="0" autoLine="0" autoPict="0" altText="Absolviert">
                <anchor moveWithCells="1">
                  <from>
                    <xdr:col>3</xdr:col>
                    <xdr:colOff>57150</xdr:colOff>
                    <xdr:row>21</xdr:row>
                    <xdr:rowOff>133350</xdr:rowOff>
                  </from>
                  <to>
                    <xdr:col>4</xdr:col>
                    <xdr:colOff>142875</xdr:colOff>
                    <xdr:row>23</xdr:row>
                    <xdr:rowOff>38100</xdr:rowOff>
                  </to>
                </anchor>
              </controlPr>
            </control>
          </mc:Choice>
        </mc:AlternateContent>
        <mc:AlternateContent xmlns:mc="http://schemas.openxmlformats.org/markup-compatibility/2006">
          <mc:Choice Requires="x14">
            <control shapeId="2067" r:id="rId21" name="Check Box 19">
              <controlPr defaultSize="0" autoFill="0" autoLine="0" autoPict="0" altText="Absolviert">
                <anchor moveWithCells="1">
                  <from>
                    <xdr:col>3</xdr:col>
                    <xdr:colOff>57150</xdr:colOff>
                    <xdr:row>22</xdr:row>
                    <xdr:rowOff>133350</xdr:rowOff>
                  </from>
                  <to>
                    <xdr:col>4</xdr:col>
                    <xdr:colOff>142875</xdr:colOff>
                    <xdr:row>24</xdr:row>
                    <xdr:rowOff>47625</xdr:rowOff>
                  </to>
                </anchor>
              </controlPr>
            </control>
          </mc:Choice>
        </mc:AlternateContent>
        <mc:AlternateContent xmlns:mc="http://schemas.openxmlformats.org/markup-compatibility/2006">
          <mc:Choice Requires="x14">
            <control shapeId="2068" r:id="rId22" name="Check Box 20">
              <controlPr defaultSize="0" autoFill="0" autoLine="0" autoPict="0" altText="Absolviert">
                <anchor moveWithCells="1">
                  <from>
                    <xdr:col>3</xdr:col>
                    <xdr:colOff>57150</xdr:colOff>
                    <xdr:row>23</xdr:row>
                    <xdr:rowOff>133350</xdr:rowOff>
                  </from>
                  <to>
                    <xdr:col>4</xdr:col>
                    <xdr:colOff>142875</xdr:colOff>
                    <xdr:row>25</xdr:row>
                    <xdr:rowOff>57150</xdr:rowOff>
                  </to>
                </anchor>
              </controlPr>
            </control>
          </mc:Choice>
        </mc:AlternateContent>
        <mc:AlternateContent xmlns:mc="http://schemas.openxmlformats.org/markup-compatibility/2006">
          <mc:Choice Requires="x14">
            <control shapeId="2069" r:id="rId23" name="Check Box 21">
              <controlPr defaultSize="0" autoFill="0" autoLine="0" autoPict="0" altText="Absolviert">
                <anchor moveWithCells="1">
                  <from>
                    <xdr:col>3</xdr:col>
                    <xdr:colOff>57150</xdr:colOff>
                    <xdr:row>24</xdr:row>
                    <xdr:rowOff>142875</xdr:rowOff>
                  </from>
                  <to>
                    <xdr:col>4</xdr:col>
                    <xdr:colOff>142875</xdr:colOff>
                    <xdr:row>26</xdr:row>
                    <xdr:rowOff>57150</xdr:rowOff>
                  </to>
                </anchor>
              </controlPr>
            </control>
          </mc:Choice>
        </mc:AlternateContent>
        <mc:AlternateContent xmlns:mc="http://schemas.openxmlformats.org/markup-compatibility/2006">
          <mc:Choice Requires="x14">
            <control shapeId="2070" r:id="rId24" name="Check Box 22">
              <controlPr defaultSize="0" autoFill="0" autoLine="0" autoPict="0" altText="Absolviert">
                <anchor moveWithCells="1">
                  <from>
                    <xdr:col>3</xdr:col>
                    <xdr:colOff>57150</xdr:colOff>
                    <xdr:row>25</xdr:row>
                    <xdr:rowOff>133350</xdr:rowOff>
                  </from>
                  <to>
                    <xdr:col>4</xdr:col>
                    <xdr:colOff>142875</xdr:colOff>
                    <xdr:row>27</xdr:row>
                    <xdr:rowOff>38100</xdr:rowOff>
                  </to>
                </anchor>
              </controlPr>
            </control>
          </mc:Choice>
        </mc:AlternateContent>
        <mc:AlternateContent xmlns:mc="http://schemas.openxmlformats.org/markup-compatibility/2006">
          <mc:Choice Requires="x14">
            <control shapeId="2071" r:id="rId25" name="Check Box 23">
              <controlPr defaultSize="0" autoFill="0" autoLine="0" autoPict="0" altText="Absolviert">
                <anchor moveWithCells="1">
                  <from>
                    <xdr:col>3</xdr:col>
                    <xdr:colOff>57150</xdr:colOff>
                    <xdr:row>26</xdr:row>
                    <xdr:rowOff>142875</xdr:rowOff>
                  </from>
                  <to>
                    <xdr:col>4</xdr:col>
                    <xdr:colOff>142875</xdr:colOff>
                    <xdr:row>28</xdr:row>
                    <xdr:rowOff>57150</xdr:rowOff>
                  </to>
                </anchor>
              </controlPr>
            </control>
          </mc:Choice>
        </mc:AlternateContent>
        <mc:AlternateContent xmlns:mc="http://schemas.openxmlformats.org/markup-compatibility/2006">
          <mc:Choice Requires="x14">
            <control shapeId="2072" r:id="rId26" name="Check Box 24">
              <controlPr defaultSize="0" autoFill="0" autoLine="0" autoPict="0" altText="Absolviert">
                <anchor moveWithCells="1">
                  <from>
                    <xdr:col>3</xdr:col>
                    <xdr:colOff>57150</xdr:colOff>
                    <xdr:row>27</xdr:row>
                    <xdr:rowOff>142875</xdr:rowOff>
                  </from>
                  <to>
                    <xdr:col>4</xdr:col>
                    <xdr:colOff>142875</xdr:colOff>
                    <xdr:row>29</xdr:row>
                    <xdr:rowOff>66675</xdr:rowOff>
                  </to>
                </anchor>
              </controlPr>
            </control>
          </mc:Choice>
        </mc:AlternateContent>
        <mc:AlternateContent xmlns:mc="http://schemas.openxmlformats.org/markup-compatibility/2006">
          <mc:Choice Requires="x14">
            <control shapeId="2073" r:id="rId27" name="Check Box 25">
              <controlPr defaultSize="0" autoFill="0" autoLine="0" autoPict="0" altText="Absolviert">
                <anchor moveWithCells="1">
                  <from>
                    <xdr:col>3</xdr:col>
                    <xdr:colOff>57150</xdr:colOff>
                    <xdr:row>28</xdr:row>
                    <xdr:rowOff>133350</xdr:rowOff>
                  </from>
                  <to>
                    <xdr:col>4</xdr:col>
                    <xdr:colOff>142875</xdr:colOff>
                    <xdr:row>30</xdr:row>
                    <xdr:rowOff>57150</xdr:rowOff>
                  </to>
                </anchor>
              </controlPr>
            </control>
          </mc:Choice>
        </mc:AlternateContent>
        <mc:AlternateContent xmlns:mc="http://schemas.openxmlformats.org/markup-compatibility/2006">
          <mc:Choice Requires="x14">
            <control shapeId="2074" r:id="rId28" name="Check Box 26">
              <controlPr defaultSize="0" autoFill="0" autoLine="0" autoPict="0" altText="Absolviert">
                <anchor moveWithCells="1">
                  <from>
                    <xdr:col>3</xdr:col>
                    <xdr:colOff>57150</xdr:colOff>
                    <xdr:row>29</xdr:row>
                    <xdr:rowOff>133350</xdr:rowOff>
                  </from>
                  <to>
                    <xdr:col>4</xdr:col>
                    <xdr:colOff>142875</xdr:colOff>
                    <xdr:row>31</xdr:row>
                    <xdr:rowOff>57150</xdr:rowOff>
                  </to>
                </anchor>
              </controlPr>
            </control>
          </mc:Choice>
        </mc:AlternateContent>
        <mc:AlternateContent xmlns:mc="http://schemas.openxmlformats.org/markup-compatibility/2006">
          <mc:Choice Requires="x14">
            <control shapeId="2075" r:id="rId29" name="Check Box 27">
              <controlPr defaultSize="0" autoFill="0" autoLine="0" autoPict="0" altText="Absolviert">
                <anchor moveWithCells="1">
                  <from>
                    <xdr:col>3</xdr:col>
                    <xdr:colOff>57150</xdr:colOff>
                    <xdr:row>30</xdr:row>
                    <xdr:rowOff>133350</xdr:rowOff>
                  </from>
                  <to>
                    <xdr:col>4</xdr:col>
                    <xdr:colOff>142875</xdr:colOff>
                    <xdr:row>32</xdr:row>
                    <xdr:rowOff>57150</xdr:rowOff>
                  </to>
                </anchor>
              </controlPr>
            </control>
          </mc:Choice>
        </mc:AlternateContent>
        <mc:AlternateContent xmlns:mc="http://schemas.openxmlformats.org/markup-compatibility/2006">
          <mc:Choice Requires="x14">
            <control shapeId="2076" r:id="rId30" name="Check Box 28">
              <controlPr defaultSize="0" autoFill="0" autoLine="0" autoPict="0" altText="Absolviert">
                <anchor moveWithCells="1">
                  <from>
                    <xdr:col>3</xdr:col>
                    <xdr:colOff>57150</xdr:colOff>
                    <xdr:row>32</xdr:row>
                    <xdr:rowOff>133350</xdr:rowOff>
                  </from>
                  <to>
                    <xdr:col>4</xdr:col>
                    <xdr:colOff>142875</xdr:colOff>
                    <xdr:row>34</xdr:row>
                    <xdr:rowOff>57150</xdr:rowOff>
                  </to>
                </anchor>
              </controlPr>
            </control>
          </mc:Choice>
        </mc:AlternateContent>
        <mc:AlternateContent xmlns:mc="http://schemas.openxmlformats.org/markup-compatibility/2006">
          <mc:Choice Requires="x14">
            <control shapeId="2077" r:id="rId31" name="Check Box 29">
              <controlPr defaultSize="0" autoFill="0" autoLine="0" autoPict="0" altText="Absolviert">
                <anchor moveWithCells="1">
                  <from>
                    <xdr:col>3</xdr:col>
                    <xdr:colOff>57150</xdr:colOff>
                    <xdr:row>33</xdr:row>
                    <xdr:rowOff>133350</xdr:rowOff>
                  </from>
                  <to>
                    <xdr:col>4</xdr:col>
                    <xdr:colOff>142875</xdr:colOff>
                    <xdr:row>35</xdr:row>
                    <xdr:rowOff>57150</xdr:rowOff>
                  </to>
                </anchor>
              </controlPr>
            </control>
          </mc:Choice>
        </mc:AlternateContent>
        <mc:AlternateContent xmlns:mc="http://schemas.openxmlformats.org/markup-compatibility/2006">
          <mc:Choice Requires="x14">
            <control shapeId="2078" r:id="rId32" name="Check Box 30">
              <controlPr defaultSize="0" autoFill="0" autoLine="0" autoPict="0" altText="Absolviert">
                <anchor moveWithCells="1">
                  <from>
                    <xdr:col>3</xdr:col>
                    <xdr:colOff>57150</xdr:colOff>
                    <xdr:row>34</xdr:row>
                    <xdr:rowOff>133350</xdr:rowOff>
                  </from>
                  <to>
                    <xdr:col>4</xdr:col>
                    <xdr:colOff>142875</xdr:colOff>
                    <xdr:row>36</xdr:row>
                    <xdr:rowOff>57150</xdr:rowOff>
                  </to>
                </anchor>
              </controlPr>
            </control>
          </mc:Choice>
        </mc:AlternateContent>
        <mc:AlternateContent xmlns:mc="http://schemas.openxmlformats.org/markup-compatibility/2006">
          <mc:Choice Requires="x14">
            <control shapeId="2079" r:id="rId33" name="Check Box 31">
              <controlPr defaultSize="0" autoFill="0" autoLine="0" autoPict="0" altText="Absolviert">
                <anchor moveWithCells="1">
                  <from>
                    <xdr:col>3</xdr:col>
                    <xdr:colOff>57150</xdr:colOff>
                    <xdr:row>35</xdr:row>
                    <xdr:rowOff>133350</xdr:rowOff>
                  </from>
                  <to>
                    <xdr:col>4</xdr:col>
                    <xdr:colOff>142875</xdr:colOff>
                    <xdr:row>37</xdr:row>
                    <xdr:rowOff>57150</xdr:rowOff>
                  </to>
                </anchor>
              </controlPr>
            </control>
          </mc:Choice>
        </mc:AlternateContent>
        <mc:AlternateContent xmlns:mc="http://schemas.openxmlformats.org/markup-compatibility/2006">
          <mc:Choice Requires="x14">
            <control shapeId="2080" r:id="rId34" name="Check Box 32">
              <controlPr defaultSize="0" autoFill="0" autoLine="0" autoPict="0" altText="Absolviert">
                <anchor moveWithCells="1">
                  <from>
                    <xdr:col>3</xdr:col>
                    <xdr:colOff>57150</xdr:colOff>
                    <xdr:row>36</xdr:row>
                    <xdr:rowOff>133350</xdr:rowOff>
                  </from>
                  <to>
                    <xdr:col>4</xdr:col>
                    <xdr:colOff>142875</xdr:colOff>
                    <xdr:row>38</xdr:row>
                    <xdr:rowOff>57150</xdr:rowOff>
                  </to>
                </anchor>
              </controlPr>
            </control>
          </mc:Choice>
        </mc:AlternateContent>
        <mc:AlternateContent xmlns:mc="http://schemas.openxmlformats.org/markup-compatibility/2006">
          <mc:Choice Requires="x14">
            <control shapeId="2081" r:id="rId35" name="Check Box 33">
              <controlPr defaultSize="0" autoFill="0" autoLine="0" autoPict="0" altText="Absolviert">
                <anchor moveWithCells="1">
                  <from>
                    <xdr:col>3</xdr:col>
                    <xdr:colOff>57150</xdr:colOff>
                    <xdr:row>38</xdr:row>
                    <xdr:rowOff>133350</xdr:rowOff>
                  </from>
                  <to>
                    <xdr:col>4</xdr:col>
                    <xdr:colOff>142875</xdr:colOff>
                    <xdr:row>40</xdr:row>
                    <xdr:rowOff>57150</xdr:rowOff>
                  </to>
                </anchor>
              </controlPr>
            </control>
          </mc:Choice>
        </mc:AlternateContent>
        <mc:AlternateContent xmlns:mc="http://schemas.openxmlformats.org/markup-compatibility/2006">
          <mc:Choice Requires="x14">
            <control shapeId="2082" r:id="rId36" name="Check Box 34">
              <controlPr defaultSize="0" autoFill="0" autoLine="0" autoPict="0" altText="Absolviert">
                <anchor moveWithCells="1">
                  <from>
                    <xdr:col>3</xdr:col>
                    <xdr:colOff>57150</xdr:colOff>
                    <xdr:row>39</xdr:row>
                    <xdr:rowOff>133350</xdr:rowOff>
                  </from>
                  <to>
                    <xdr:col>4</xdr:col>
                    <xdr:colOff>142875</xdr:colOff>
                    <xdr:row>41</xdr:row>
                    <xdr:rowOff>57150</xdr:rowOff>
                  </to>
                </anchor>
              </controlPr>
            </control>
          </mc:Choice>
        </mc:AlternateContent>
        <mc:AlternateContent xmlns:mc="http://schemas.openxmlformats.org/markup-compatibility/2006">
          <mc:Choice Requires="x14">
            <control shapeId="2083" r:id="rId37" name="Check Box 35">
              <controlPr defaultSize="0" autoFill="0" autoLine="0" autoPict="0" altText="Absolviert">
                <anchor moveWithCells="1">
                  <from>
                    <xdr:col>3</xdr:col>
                    <xdr:colOff>57150</xdr:colOff>
                    <xdr:row>40</xdr:row>
                    <xdr:rowOff>133350</xdr:rowOff>
                  </from>
                  <to>
                    <xdr:col>4</xdr:col>
                    <xdr:colOff>142875</xdr:colOff>
                    <xdr:row>42</xdr:row>
                    <xdr:rowOff>57150</xdr:rowOff>
                  </to>
                </anchor>
              </controlPr>
            </control>
          </mc:Choice>
        </mc:AlternateContent>
        <mc:AlternateContent xmlns:mc="http://schemas.openxmlformats.org/markup-compatibility/2006">
          <mc:Choice Requires="x14">
            <control shapeId="2084" r:id="rId38" name="Check Box 36">
              <controlPr defaultSize="0" autoFill="0" autoLine="0" autoPict="0" altText="Absolviert">
                <anchor moveWithCells="1">
                  <from>
                    <xdr:col>3</xdr:col>
                    <xdr:colOff>57150</xdr:colOff>
                    <xdr:row>42</xdr:row>
                    <xdr:rowOff>133350</xdr:rowOff>
                  </from>
                  <to>
                    <xdr:col>4</xdr:col>
                    <xdr:colOff>142875</xdr:colOff>
                    <xdr:row>44</xdr:row>
                    <xdr:rowOff>57150</xdr:rowOff>
                  </to>
                </anchor>
              </controlPr>
            </control>
          </mc:Choice>
        </mc:AlternateContent>
        <mc:AlternateContent xmlns:mc="http://schemas.openxmlformats.org/markup-compatibility/2006">
          <mc:Choice Requires="x14">
            <control shapeId="2085" r:id="rId39" name="Check Box 37">
              <controlPr defaultSize="0" autoFill="0" autoLine="0" autoPict="0" altText="Absolviert">
                <anchor moveWithCells="1">
                  <from>
                    <xdr:col>3</xdr:col>
                    <xdr:colOff>57150</xdr:colOff>
                    <xdr:row>43</xdr:row>
                    <xdr:rowOff>133350</xdr:rowOff>
                  </from>
                  <to>
                    <xdr:col>4</xdr:col>
                    <xdr:colOff>142875</xdr:colOff>
                    <xdr:row>45</xdr:row>
                    <xdr:rowOff>57150</xdr:rowOff>
                  </to>
                </anchor>
              </controlPr>
            </control>
          </mc:Choice>
        </mc:AlternateContent>
        <mc:AlternateContent xmlns:mc="http://schemas.openxmlformats.org/markup-compatibility/2006">
          <mc:Choice Requires="x14">
            <control shapeId="2086" r:id="rId40" name="Check Box 38">
              <controlPr defaultSize="0" autoFill="0" autoLine="0" autoPict="0" altText="Absolviert">
                <anchor moveWithCells="1">
                  <from>
                    <xdr:col>3</xdr:col>
                    <xdr:colOff>57150</xdr:colOff>
                    <xdr:row>44</xdr:row>
                    <xdr:rowOff>133350</xdr:rowOff>
                  </from>
                  <to>
                    <xdr:col>4</xdr:col>
                    <xdr:colOff>142875</xdr:colOff>
                    <xdr:row>46</xdr:row>
                    <xdr:rowOff>57150</xdr:rowOff>
                  </to>
                </anchor>
              </controlPr>
            </control>
          </mc:Choice>
        </mc:AlternateContent>
        <mc:AlternateContent xmlns:mc="http://schemas.openxmlformats.org/markup-compatibility/2006">
          <mc:Choice Requires="x14">
            <control shapeId="2087" r:id="rId41" name="Check Box 39">
              <controlPr defaultSize="0" autoFill="0" autoLine="0" autoPict="0" altText="Absolviert">
                <anchor moveWithCells="1">
                  <from>
                    <xdr:col>3</xdr:col>
                    <xdr:colOff>57150</xdr:colOff>
                    <xdr:row>45</xdr:row>
                    <xdr:rowOff>133350</xdr:rowOff>
                  </from>
                  <to>
                    <xdr:col>4</xdr:col>
                    <xdr:colOff>142875</xdr:colOff>
                    <xdr:row>47</xdr:row>
                    <xdr:rowOff>57150</xdr:rowOff>
                  </to>
                </anchor>
              </controlPr>
            </control>
          </mc:Choice>
        </mc:AlternateContent>
        <mc:AlternateContent xmlns:mc="http://schemas.openxmlformats.org/markup-compatibility/2006">
          <mc:Choice Requires="x14">
            <control shapeId="2088" r:id="rId42" name="Check Box 40">
              <controlPr defaultSize="0" autoFill="0" autoLine="0" autoPict="0" altText="Absolviert">
                <anchor moveWithCells="1">
                  <from>
                    <xdr:col>3</xdr:col>
                    <xdr:colOff>57150</xdr:colOff>
                    <xdr:row>46</xdr:row>
                    <xdr:rowOff>133350</xdr:rowOff>
                  </from>
                  <to>
                    <xdr:col>4</xdr:col>
                    <xdr:colOff>142875</xdr:colOff>
                    <xdr:row>48</xdr:row>
                    <xdr:rowOff>57150</xdr:rowOff>
                  </to>
                </anchor>
              </controlPr>
            </control>
          </mc:Choice>
        </mc:AlternateContent>
        <mc:AlternateContent xmlns:mc="http://schemas.openxmlformats.org/markup-compatibility/2006">
          <mc:Choice Requires="x14">
            <control shapeId="2089" r:id="rId43" name="Check Box 41">
              <controlPr defaultSize="0" autoFill="0" autoLine="0" autoPict="0" altText="Absolviert">
                <anchor moveWithCells="1">
                  <from>
                    <xdr:col>3</xdr:col>
                    <xdr:colOff>57150</xdr:colOff>
                    <xdr:row>47</xdr:row>
                    <xdr:rowOff>133350</xdr:rowOff>
                  </from>
                  <to>
                    <xdr:col>4</xdr:col>
                    <xdr:colOff>142875</xdr:colOff>
                    <xdr:row>49</xdr:row>
                    <xdr:rowOff>47625</xdr:rowOff>
                  </to>
                </anchor>
              </controlPr>
            </control>
          </mc:Choice>
        </mc:AlternateContent>
        <mc:AlternateContent xmlns:mc="http://schemas.openxmlformats.org/markup-compatibility/2006">
          <mc:Choice Requires="x14">
            <control shapeId="2091" r:id="rId44" name="Check Box 43">
              <controlPr defaultSize="0" autoFill="0" autoLine="0" autoPict="0" altText="Absolviert">
                <anchor moveWithCells="1">
                  <from>
                    <xdr:col>3</xdr:col>
                    <xdr:colOff>57150</xdr:colOff>
                    <xdr:row>29</xdr:row>
                    <xdr:rowOff>133350</xdr:rowOff>
                  </from>
                  <to>
                    <xdr:col>4</xdr:col>
                    <xdr:colOff>142875</xdr:colOff>
                    <xdr:row>31</xdr:row>
                    <xdr:rowOff>57150</xdr:rowOff>
                  </to>
                </anchor>
              </controlPr>
            </control>
          </mc:Choice>
        </mc:AlternateContent>
        <mc:AlternateContent xmlns:mc="http://schemas.openxmlformats.org/markup-compatibility/2006">
          <mc:Choice Requires="x14">
            <control shapeId="2092" r:id="rId45" name="Check Box 44">
              <controlPr defaultSize="0" autoFill="0" autoLine="0" autoPict="0" altText="Absolviert">
                <anchor moveWithCells="1">
                  <from>
                    <xdr:col>3</xdr:col>
                    <xdr:colOff>57150</xdr:colOff>
                    <xdr:row>30</xdr:row>
                    <xdr:rowOff>133350</xdr:rowOff>
                  </from>
                  <to>
                    <xdr:col>4</xdr:col>
                    <xdr:colOff>142875</xdr:colOff>
                    <xdr:row>32</xdr:row>
                    <xdr:rowOff>57150</xdr:rowOff>
                  </to>
                </anchor>
              </controlPr>
            </control>
          </mc:Choice>
        </mc:AlternateContent>
        <mc:AlternateContent xmlns:mc="http://schemas.openxmlformats.org/markup-compatibility/2006">
          <mc:Choice Requires="x14">
            <control shapeId="2093" r:id="rId46" name="Check Box 45">
              <controlPr defaultSize="0" autoFill="0" autoLine="0" autoPict="0" altText="Absolviert">
                <anchor moveWithCells="1">
                  <from>
                    <xdr:col>3</xdr:col>
                    <xdr:colOff>57150</xdr:colOff>
                    <xdr:row>32</xdr:row>
                    <xdr:rowOff>133350</xdr:rowOff>
                  </from>
                  <to>
                    <xdr:col>4</xdr:col>
                    <xdr:colOff>142875</xdr:colOff>
                    <xdr:row>34</xdr:row>
                    <xdr:rowOff>57150</xdr:rowOff>
                  </to>
                </anchor>
              </controlPr>
            </control>
          </mc:Choice>
        </mc:AlternateContent>
        <mc:AlternateContent xmlns:mc="http://schemas.openxmlformats.org/markup-compatibility/2006">
          <mc:Choice Requires="x14">
            <control shapeId="2094" r:id="rId47" name="Check Box 46">
              <controlPr defaultSize="0" autoFill="0" autoLine="0" autoPict="0" altText="Absolviert">
                <anchor moveWithCells="1">
                  <from>
                    <xdr:col>3</xdr:col>
                    <xdr:colOff>57150</xdr:colOff>
                    <xdr:row>33</xdr:row>
                    <xdr:rowOff>133350</xdr:rowOff>
                  </from>
                  <to>
                    <xdr:col>4</xdr:col>
                    <xdr:colOff>142875</xdr:colOff>
                    <xdr:row>35</xdr:row>
                    <xdr:rowOff>57150</xdr:rowOff>
                  </to>
                </anchor>
              </controlPr>
            </control>
          </mc:Choice>
        </mc:AlternateContent>
        <mc:AlternateContent xmlns:mc="http://schemas.openxmlformats.org/markup-compatibility/2006">
          <mc:Choice Requires="x14">
            <control shapeId="2095" r:id="rId48" name="Check Box 47">
              <controlPr defaultSize="0" autoFill="0" autoLine="0" autoPict="0" altText="Absolviert">
                <anchor moveWithCells="1">
                  <from>
                    <xdr:col>3</xdr:col>
                    <xdr:colOff>57150</xdr:colOff>
                    <xdr:row>34</xdr:row>
                    <xdr:rowOff>133350</xdr:rowOff>
                  </from>
                  <to>
                    <xdr:col>4</xdr:col>
                    <xdr:colOff>142875</xdr:colOff>
                    <xdr:row>36</xdr:row>
                    <xdr:rowOff>57150</xdr:rowOff>
                  </to>
                </anchor>
              </controlPr>
            </control>
          </mc:Choice>
        </mc:AlternateContent>
        <mc:AlternateContent xmlns:mc="http://schemas.openxmlformats.org/markup-compatibility/2006">
          <mc:Choice Requires="x14">
            <control shapeId="2096" r:id="rId49" name="Check Box 48">
              <controlPr defaultSize="0" autoFill="0" autoLine="0" autoPict="0" altText="Absolviert">
                <anchor moveWithCells="1">
                  <from>
                    <xdr:col>3</xdr:col>
                    <xdr:colOff>57150</xdr:colOff>
                    <xdr:row>35</xdr:row>
                    <xdr:rowOff>133350</xdr:rowOff>
                  </from>
                  <to>
                    <xdr:col>4</xdr:col>
                    <xdr:colOff>142875</xdr:colOff>
                    <xdr:row>37</xdr:row>
                    <xdr:rowOff>57150</xdr:rowOff>
                  </to>
                </anchor>
              </controlPr>
            </control>
          </mc:Choice>
        </mc:AlternateContent>
        <mc:AlternateContent xmlns:mc="http://schemas.openxmlformats.org/markup-compatibility/2006">
          <mc:Choice Requires="x14">
            <control shapeId="2097" r:id="rId50" name="Check Box 49">
              <controlPr defaultSize="0" autoFill="0" autoLine="0" autoPict="0" altText="Absolviert">
                <anchor moveWithCells="1">
                  <from>
                    <xdr:col>3</xdr:col>
                    <xdr:colOff>57150</xdr:colOff>
                    <xdr:row>36</xdr:row>
                    <xdr:rowOff>133350</xdr:rowOff>
                  </from>
                  <to>
                    <xdr:col>4</xdr:col>
                    <xdr:colOff>142875</xdr:colOff>
                    <xdr:row>38</xdr:row>
                    <xdr:rowOff>57150</xdr:rowOff>
                  </to>
                </anchor>
              </controlPr>
            </control>
          </mc:Choice>
        </mc:AlternateContent>
        <mc:AlternateContent xmlns:mc="http://schemas.openxmlformats.org/markup-compatibility/2006">
          <mc:Choice Requires="x14">
            <control shapeId="2098" r:id="rId51" name="Check Box 50">
              <controlPr defaultSize="0" autoFill="0" autoLine="0" autoPict="0" altText="Absolviert">
                <anchor moveWithCells="1">
                  <from>
                    <xdr:col>3</xdr:col>
                    <xdr:colOff>57150</xdr:colOff>
                    <xdr:row>38</xdr:row>
                    <xdr:rowOff>133350</xdr:rowOff>
                  </from>
                  <to>
                    <xdr:col>4</xdr:col>
                    <xdr:colOff>142875</xdr:colOff>
                    <xdr:row>40</xdr:row>
                    <xdr:rowOff>57150</xdr:rowOff>
                  </to>
                </anchor>
              </controlPr>
            </control>
          </mc:Choice>
        </mc:AlternateContent>
        <mc:AlternateContent xmlns:mc="http://schemas.openxmlformats.org/markup-compatibility/2006">
          <mc:Choice Requires="x14">
            <control shapeId="2099" r:id="rId52" name="Check Box 51">
              <controlPr defaultSize="0" autoFill="0" autoLine="0" autoPict="0" altText="Absolviert">
                <anchor moveWithCells="1">
                  <from>
                    <xdr:col>3</xdr:col>
                    <xdr:colOff>57150</xdr:colOff>
                    <xdr:row>39</xdr:row>
                    <xdr:rowOff>133350</xdr:rowOff>
                  </from>
                  <to>
                    <xdr:col>4</xdr:col>
                    <xdr:colOff>142875</xdr:colOff>
                    <xdr:row>41</xdr:row>
                    <xdr:rowOff>57150</xdr:rowOff>
                  </to>
                </anchor>
              </controlPr>
            </control>
          </mc:Choice>
        </mc:AlternateContent>
        <mc:AlternateContent xmlns:mc="http://schemas.openxmlformats.org/markup-compatibility/2006">
          <mc:Choice Requires="x14">
            <control shapeId="2100" r:id="rId53" name="Check Box 52">
              <controlPr defaultSize="0" autoFill="0" autoLine="0" autoPict="0" altText="Absolviert">
                <anchor moveWithCells="1">
                  <from>
                    <xdr:col>3</xdr:col>
                    <xdr:colOff>57150</xdr:colOff>
                    <xdr:row>40</xdr:row>
                    <xdr:rowOff>133350</xdr:rowOff>
                  </from>
                  <to>
                    <xdr:col>4</xdr:col>
                    <xdr:colOff>142875</xdr:colOff>
                    <xdr:row>42</xdr:row>
                    <xdr:rowOff>57150</xdr:rowOff>
                  </to>
                </anchor>
              </controlPr>
            </control>
          </mc:Choice>
        </mc:AlternateContent>
        <mc:AlternateContent xmlns:mc="http://schemas.openxmlformats.org/markup-compatibility/2006">
          <mc:Choice Requires="x14">
            <control shapeId="2101" r:id="rId54" name="Check Box 53">
              <controlPr defaultSize="0" autoFill="0" autoLine="0" autoPict="0" altText="Absolviert">
                <anchor moveWithCells="1">
                  <from>
                    <xdr:col>3</xdr:col>
                    <xdr:colOff>57150</xdr:colOff>
                    <xdr:row>42</xdr:row>
                    <xdr:rowOff>133350</xdr:rowOff>
                  </from>
                  <to>
                    <xdr:col>4</xdr:col>
                    <xdr:colOff>142875</xdr:colOff>
                    <xdr:row>44</xdr:row>
                    <xdr:rowOff>57150</xdr:rowOff>
                  </to>
                </anchor>
              </controlPr>
            </control>
          </mc:Choice>
        </mc:AlternateContent>
        <mc:AlternateContent xmlns:mc="http://schemas.openxmlformats.org/markup-compatibility/2006">
          <mc:Choice Requires="x14">
            <control shapeId="2102" r:id="rId55" name="Check Box 54">
              <controlPr defaultSize="0" autoFill="0" autoLine="0" autoPict="0" altText="Absolviert">
                <anchor moveWithCells="1">
                  <from>
                    <xdr:col>3</xdr:col>
                    <xdr:colOff>57150</xdr:colOff>
                    <xdr:row>43</xdr:row>
                    <xdr:rowOff>133350</xdr:rowOff>
                  </from>
                  <to>
                    <xdr:col>4</xdr:col>
                    <xdr:colOff>142875</xdr:colOff>
                    <xdr:row>45</xdr:row>
                    <xdr:rowOff>57150</xdr:rowOff>
                  </to>
                </anchor>
              </controlPr>
            </control>
          </mc:Choice>
        </mc:AlternateContent>
        <mc:AlternateContent xmlns:mc="http://schemas.openxmlformats.org/markup-compatibility/2006">
          <mc:Choice Requires="x14">
            <control shapeId="2103" r:id="rId56" name="Check Box 55">
              <controlPr defaultSize="0" autoFill="0" autoLine="0" autoPict="0" altText="Absolviert">
                <anchor moveWithCells="1">
                  <from>
                    <xdr:col>3</xdr:col>
                    <xdr:colOff>57150</xdr:colOff>
                    <xdr:row>44</xdr:row>
                    <xdr:rowOff>133350</xdr:rowOff>
                  </from>
                  <to>
                    <xdr:col>4</xdr:col>
                    <xdr:colOff>142875</xdr:colOff>
                    <xdr:row>46</xdr:row>
                    <xdr:rowOff>57150</xdr:rowOff>
                  </to>
                </anchor>
              </controlPr>
            </control>
          </mc:Choice>
        </mc:AlternateContent>
        <mc:AlternateContent xmlns:mc="http://schemas.openxmlformats.org/markup-compatibility/2006">
          <mc:Choice Requires="x14">
            <control shapeId="2104" r:id="rId57" name="Check Box 56">
              <controlPr defaultSize="0" autoFill="0" autoLine="0" autoPict="0" altText="Absolviert">
                <anchor moveWithCells="1">
                  <from>
                    <xdr:col>3</xdr:col>
                    <xdr:colOff>57150</xdr:colOff>
                    <xdr:row>45</xdr:row>
                    <xdr:rowOff>133350</xdr:rowOff>
                  </from>
                  <to>
                    <xdr:col>4</xdr:col>
                    <xdr:colOff>142875</xdr:colOff>
                    <xdr:row>47</xdr:row>
                    <xdr:rowOff>57150</xdr:rowOff>
                  </to>
                </anchor>
              </controlPr>
            </control>
          </mc:Choice>
        </mc:AlternateContent>
        <mc:AlternateContent xmlns:mc="http://schemas.openxmlformats.org/markup-compatibility/2006">
          <mc:Choice Requires="x14">
            <control shapeId="2105" r:id="rId58" name="Check Box 57">
              <controlPr defaultSize="0" autoFill="0" autoLine="0" autoPict="0" altText="Absolviert">
                <anchor moveWithCells="1">
                  <from>
                    <xdr:col>3</xdr:col>
                    <xdr:colOff>57150</xdr:colOff>
                    <xdr:row>46</xdr:row>
                    <xdr:rowOff>133350</xdr:rowOff>
                  </from>
                  <to>
                    <xdr:col>4</xdr:col>
                    <xdr:colOff>142875</xdr:colOff>
                    <xdr:row>48</xdr:row>
                    <xdr:rowOff>57150</xdr:rowOff>
                  </to>
                </anchor>
              </controlPr>
            </control>
          </mc:Choice>
        </mc:AlternateContent>
        <mc:AlternateContent xmlns:mc="http://schemas.openxmlformats.org/markup-compatibility/2006">
          <mc:Choice Requires="x14">
            <control shapeId="2106" r:id="rId59" name="Check Box 58">
              <controlPr defaultSize="0" autoFill="0" autoLine="0" autoPict="0" altText="Absolviert">
                <anchor moveWithCells="1">
                  <from>
                    <xdr:col>3</xdr:col>
                    <xdr:colOff>57150</xdr:colOff>
                    <xdr:row>47</xdr:row>
                    <xdr:rowOff>133350</xdr:rowOff>
                  </from>
                  <to>
                    <xdr:col>4</xdr:col>
                    <xdr:colOff>142875</xdr:colOff>
                    <xdr:row>49</xdr:row>
                    <xdr:rowOff>47625</xdr:rowOff>
                  </to>
                </anchor>
              </controlPr>
            </control>
          </mc:Choice>
        </mc:AlternateContent>
        <mc:AlternateContent xmlns:mc="http://schemas.openxmlformats.org/markup-compatibility/2006">
          <mc:Choice Requires="x14">
            <control shapeId="2108" r:id="rId60" name="Check Box 60">
              <controlPr defaultSize="0" autoFill="0" autoLine="0" autoPict="0" altText="Absolviert">
                <anchor moveWithCells="1">
                  <from>
                    <xdr:col>3</xdr:col>
                    <xdr:colOff>57150</xdr:colOff>
                    <xdr:row>30</xdr:row>
                    <xdr:rowOff>133350</xdr:rowOff>
                  </from>
                  <to>
                    <xdr:col>4</xdr:col>
                    <xdr:colOff>142875</xdr:colOff>
                    <xdr:row>32</xdr:row>
                    <xdr:rowOff>57150</xdr:rowOff>
                  </to>
                </anchor>
              </controlPr>
            </control>
          </mc:Choice>
        </mc:AlternateContent>
        <mc:AlternateContent xmlns:mc="http://schemas.openxmlformats.org/markup-compatibility/2006">
          <mc:Choice Requires="x14">
            <control shapeId="2109" r:id="rId61" name="Check Box 61">
              <controlPr defaultSize="0" autoFill="0" autoLine="0" autoPict="0" altText="Absolviert">
                <anchor moveWithCells="1">
                  <from>
                    <xdr:col>3</xdr:col>
                    <xdr:colOff>57150</xdr:colOff>
                    <xdr:row>32</xdr:row>
                    <xdr:rowOff>133350</xdr:rowOff>
                  </from>
                  <to>
                    <xdr:col>4</xdr:col>
                    <xdr:colOff>142875</xdr:colOff>
                    <xdr:row>34</xdr:row>
                    <xdr:rowOff>57150</xdr:rowOff>
                  </to>
                </anchor>
              </controlPr>
            </control>
          </mc:Choice>
        </mc:AlternateContent>
        <mc:AlternateContent xmlns:mc="http://schemas.openxmlformats.org/markup-compatibility/2006">
          <mc:Choice Requires="x14">
            <control shapeId="2110" r:id="rId62" name="Check Box 62">
              <controlPr defaultSize="0" autoFill="0" autoLine="0" autoPict="0" altText="Absolviert">
                <anchor moveWithCells="1">
                  <from>
                    <xdr:col>3</xdr:col>
                    <xdr:colOff>57150</xdr:colOff>
                    <xdr:row>32</xdr:row>
                    <xdr:rowOff>133350</xdr:rowOff>
                  </from>
                  <to>
                    <xdr:col>4</xdr:col>
                    <xdr:colOff>142875</xdr:colOff>
                    <xdr:row>34</xdr:row>
                    <xdr:rowOff>57150</xdr:rowOff>
                  </to>
                </anchor>
              </controlPr>
            </control>
          </mc:Choice>
        </mc:AlternateContent>
        <mc:AlternateContent xmlns:mc="http://schemas.openxmlformats.org/markup-compatibility/2006">
          <mc:Choice Requires="x14">
            <control shapeId="2111" r:id="rId63" name="Check Box 63">
              <controlPr defaultSize="0" autoFill="0" autoLine="0" autoPict="0" altText="Absolviert">
                <anchor moveWithCells="1">
                  <from>
                    <xdr:col>3</xdr:col>
                    <xdr:colOff>57150</xdr:colOff>
                    <xdr:row>33</xdr:row>
                    <xdr:rowOff>133350</xdr:rowOff>
                  </from>
                  <to>
                    <xdr:col>4</xdr:col>
                    <xdr:colOff>142875</xdr:colOff>
                    <xdr:row>35</xdr:row>
                    <xdr:rowOff>57150</xdr:rowOff>
                  </to>
                </anchor>
              </controlPr>
            </control>
          </mc:Choice>
        </mc:AlternateContent>
        <mc:AlternateContent xmlns:mc="http://schemas.openxmlformats.org/markup-compatibility/2006">
          <mc:Choice Requires="x14">
            <control shapeId="2112" r:id="rId64" name="Check Box 64">
              <controlPr defaultSize="0" autoFill="0" autoLine="0" autoPict="0" altText="Absolviert">
                <anchor moveWithCells="1">
                  <from>
                    <xdr:col>3</xdr:col>
                    <xdr:colOff>57150</xdr:colOff>
                    <xdr:row>34</xdr:row>
                    <xdr:rowOff>133350</xdr:rowOff>
                  </from>
                  <to>
                    <xdr:col>4</xdr:col>
                    <xdr:colOff>142875</xdr:colOff>
                    <xdr:row>36</xdr:row>
                    <xdr:rowOff>57150</xdr:rowOff>
                  </to>
                </anchor>
              </controlPr>
            </control>
          </mc:Choice>
        </mc:AlternateContent>
        <mc:AlternateContent xmlns:mc="http://schemas.openxmlformats.org/markup-compatibility/2006">
          <mc:Choice Requires="x14">
            <control shapeId="2113" r:id="rId65" name="Check Box 65">
              <controlPr defaultSize="0" autoFill="0" autoLine="0" autoPict="0" altText="Absolviert">
                <anchor moveWithCells="1">
                  <from>
                    <xdr:col>3</xdr:col>
                    <xdr:colOff>57150</xdr:colOff>
                    <xdr:row>34</xdr:row>
                    <xdr:rowOff>133350</xdr:rowOff>
                  </from>
                  <to>
                    <xdr:col>4</xdr:col>
                    <xdr:colOff>142875</xdr:colOff>
                    <xdr:row>36</xdr:row>
                    <xdr:rowOff>57150</xdr:rowOff>
                  </to>
                </anchor>
              </controlPr>
            </control>
          </mc:Choice>
        </mc:AlternateContent>
        <mc:AlternateContent xmlns:mc="http://schemas.openxmlformats.org/markup-compatibility/2006">
          <mc:Choice Requires="x14">
            <control shapeId="2114" r:id="rId66" name="Check Box 66">
              <controlPr defaultSize="0" autoFill="0" autoLine="0" autoPict="0" altText="Absolviert">
                <anchor moveWithCells="1">
                  <from>
                    <xdr:col>3</xdr:col>
                    <xdr:colOff>57150</xdr:colOff>
                    <xdr:row>35</xdr:row>
                    <xdr:rowOff>133350</xdr:rowOff>
                  </from>
                  <to>
                    <xdr:col>4</xdr:col>
                    <xdr:colOff>142875</xdr:colOff>
                    <xdr:row>37</xdr:row>
                    <xdr:rowOff>57150</xdr:rowOff>
                  </to>
                </anchor>
              </controlPr>
            </control>
          </mc:Choice>
        </mc:AlternateContent>
        <mc:AlternateContent xmlns:mc="http://schemas.openxmlformats.org/markup-compatibility/2006">
          <mc:Choice Requires="x14">
            <control shapeId="2115" r:id="rId67" name="Check Box 67">
              <controlPr defaultSize="0" autoFill="0" autoLine="0" autoPict="0" altText="Absolviert">
                <anchor moveWithCells="1">
                  <from>
                    <xdr:col>3</xdr:col>
                    <xdr:colOff>57150</xdr:colOff>
                    <xdr:row>36</xdr:row>
                    <xdr:rowOff>133350</xdr:rowOff>
                  </from>
                  <to>
                    <xdr:col>4</xdr:col>
                    <xdr:colOff>142875</xdr:colOff>
                    <xdr:row>38</xdr:row>
                    <xdr:rowOff>57150</xdr:rowOff>
                  </to>
                </anchor>
              </controlPr>
            </control>
          </mc:Choice>
        </mc:AlternateContent>
        <mc:AlternateContent xmlns:mc="http://schemas.openxmlformats.org/markup-compatibility/2006">
          <mc:Choice Requires="x14">
            <control shapeId="2116" r:id="rId68" name="Check Box 68">
              <controlPr defaultSize="0" autoFill="0" autoLine="0" autoPict="0" altText="Absolviert">
                <anchor moveWithCells="1">
                  <from>
                    <xdr:col>3</xdr:col>
                    <xdr:colOff>57150</xdr:colOff>
                    <xdr:row>36</xdr:row>
                    <xdr:rowOff>133350</xdr:rowOff>
                  </from>
                  <to>
                    <xdr:col>4</xdr:col>
                    <xdr:colOff>142875</xdr:colOff>
                    <xdr:row>38</xdr:row>
                    <xdr:rowOff>57150</xdr:rowOff>
                  </to>
                </anchor>
              </controlPr>
            </control>
          </mc:Choice>
        </mc:AlternateContent>
        <mc:AlternateContent xmlns:mc="http://schemas.openxmlformats.org/markup-compatibility/2006">
          <mc:Choice Requires="x14">
            <control shapeId="2117" r:id="rId69" name="Check Box 69">
              <controlPr defaultSize="0" autoFill="0" autoLine="0" autoPict="0" altText="Absolviert">
                <anchor moveWithCells="1">
                  <from>
                    <xdr:col>3</xdr:col>
                    <xdr:colOff>57150</xdr:colOff>
                    <xdr:row>38</xdr:row>
                    <xdr:rowOff>133350</xdr:rowOff>
                  </from>
                  <to>
                    <xdr:col>4</xdr:col>
                    <xdr:colOff>142875</xdr:colOff>
                    <xdr:row>40</xdr:row>
                    <xdr:rowOff>57150</xdr:rowOff>
                  </to>
                </anchor>
              </controlPr>
            </control>
          </mc:Choice>
        </mc:AlternateContent>
        <mc:AlternateContent xmlns:mc="http://schemas.openxmlformats.org/markup-compatibility/2006">
          <mc:Choice Requires="x14">
            <control shapeId="2118" r:id="rId70" name="Check Box 70">
              <controlPr defaultSize="0" autoFill="0" autoLine="0" autoPict="0" altText="Absolviert">
                <anchor moveWithCells="1">
                  <from>
                    <xdr:col>3</xdr:col>
                    <xdr:colOff>57150</xdr:colOff>
                    <xdr:row>39</xdr:row>
                    <xdr:rowOff>133350</xdr:rowOff>
                  </from>
                  <to>
                    <xdr:col>4</xdr:col>
                    <xdr:colOff>142875</xdr:colOff>
                    <xdr:row>41</xdr:row>
                    <xdr:rowOff>57150</xdr:rowOff>
                  </to>
                </anchor>
              </controlPr>
            </control>
          </mc:Choice>
        </mc:AlternateContent>
        <mc:AlternateContent xmlns:mc="http://schemas.openxmlformats.org/markup-compatibility/2006">
          <mc:Choice Requires="x14">
            <control shapeId="2119" r:id="rId71" name="Check Box 71">
              <controlPr defaultSize="0" autoFill="0" autoLine="0" autoPict="0" altText="Absolviert">
                <anchor moveWithCells="1">
                  <from>
                    <xdr:col>3</xdr:col>
                    <xdr:colOff>57150</xdr:colOff>
                    <xdr:row>39</xdr:row>
                    <xdr:rowOff>133350</xdr:rowOff>
                  </from>
                  <to>
                    <xdr:col>4</xdr:col>
                    <xdr:colOff>142875</xdr:colOff>
                    <xdr:row>41</xdr:row>
                    <xdr:rowOff>57150</xdr:rowOff>
                  </to>
                </anchor>
              </controlPr>
            </control>
          </mc:Choice>
        </mc:AlternateContent>
        <mc:AlternateContent xmlns:mc="http://schemas.openxmlformats.org/markup-compatibility/2006">
          <mc:Choice Requires="x14">
            <control shapeId="2120" r:id="rId72" name="Check Box 72">
              <controlPr defaultSize="0" autoFill="0" autoLine="0" autoPict="0" altText="Absolviert">
                <anchor moveWithCells="1">
                  <from>
                    <xdr:col>3</xdr:col>
                    <xdr:colOff>57150</xdr:colOff>
                    <xdr:row>40</xdr:row>
                    <xdr:rowOff>133350</xdr:rowOff>
                  </from>
                  <to>
                    <xdr:col>4</xdr:col>
                    <xdr:colOff>142875</xdr:colOff>
                    <xdr:row>42</xdr:row>
                    <xdr:rowOff>57150</xdr:rowOff>
                  </to>
                </anchor>
              </controlPr>
            </control>
          </mc:Choice>
        </mc:AlternateContent>
        <mc:AlternateContent xmlns:mc="http://schemas.openxmlformats.org/markup-compatibility/2006">
          <mc:Choice Requires="x14">
            <control shapeId="2121" r:id="rId73" name="Check Box 73">
              <controlPr defaultSize="0" autoFill="0" autoLine="0" autoPict="0" altText="Absolviert">
                <anchor moveWithCells="1">
                  <from>
                    <xdr:col>3</xdr:col>
                    <xdr:colOff>57150</xdr:colOff>
                    <xdr:row>42</xdr:row>
                    <xdr:rowOff>133350</xdr:rowOff>
                  </from>
                  <to>
                    <xdr:col>4</xdr:col>
                    <xdr:colOff>142875</xdr:colOff>
                    <xdr:row>44</xdr:row>
                    <xdr:rowOff>57150</xdr:rowOff>
                  </to>
                </anchor>
              </controlPr>
            </control>
          </mc:Choice>
        </mc:AlternateContent>
        <mc:AlternateContent xmlns:mc="http://schemas.openxmlformats.org/markup-compatibility/2006">
          <mc:Choice Requires="x14">
            <control shapeId="2122" r:id="rId74" name="Check Box 74">
              <controlPr defaultSize="0" autoFill="0" autoLine="0" autoPict="0" altText="Absolviert">
                <anchor moveWithCells="1">
                  <from>
                    <xdr:col>3</xdr:col>
                    <xdr:colOff>57150</xdr:colOff>
                    <xdr:row>42</xdr:row>
                    <xdr:rowOff>133350</xdr:rowOff>
                  </from>
                  <to>
                    <xdr:col>4</xdr:col>
                    <xdr:colOff>142875</xdr:colOff>
                    <xdr:row>44</xdr:row>
                    <xdr:rowOff>57150</xdr:rowOff>
                  </to>
                </anchor>
              </controlPr>
            </control>
          </mc:Choice>
        </mc:AlternateContent>
        <mc:AlternateContent xmlns:mc="http://schemas.openxmlformats.org/markup-compatibility/2006">
          <mc:Choice Requires="x14">
            <control shapeId="2123" r:id="rId75" name="Check Box 75">
              <controlPr defaultSize="0" autoFill="0" autoLine="0" autoPict="0" altText="Absolviert">
                <anchor moveWithCells="1">
                  <from>
                    <xdr:col>3</xdr:col>
                    <xdr:colOff>57150</xdr:colOff>
                    <xdr:row>43</xdr:row>
                    <xdr:rowOff>133350</xdr:rowOff>
                  </from>
                  <to>
                    <xdr:col>4</xdr:col>
                    <xdr:colOff>142875</xdr:colOff>
                    <xdr:row>45</xdr:row>
                    <xdr:rowOff>57150</xdr:rowOff>
                  </to>
                </anchor>
              </controlPr>
            </control>
          </mc:Choice>
        </mc:AlternateContent>
        <mc:AlternateContent xmlns:mc="http://schemas.openxmlformats.org/markup-compatibility/2006">
          <mc:Choice Requires="x14">
            <control shapeId="2124" r:id="rId76" name="Check Box 76">
              <controlPr defaultSize="0" autoFill="0" autoLine="0" autoPict="0" altText="Absolviert">
                <anchor moveWithCells="1">
                  <from>
                    <xdr:col>3</xdr:col>
                    <xdr:colOff>57150</xdr:colOff>
                    <xdr:row>44</xdr:row>
                    <xdr:rowOff>133350</xdr:rowOff>
                  </from>
                  <to>
                    <xdr:col>4</xdr:col>
                    <xdr:colOff>142875</xdr:colOff>
                    <xdr:row>46</xdr:row>
                    <xdr:rowOff>57150</xdr:rowOff>
                  </to>
                </anchor>
              </controlPr>
            </control>
          </mc:Choice>
        </mc:AlternateContent>
        <mc:AlternateContent xmlns:mc="http://schemas.openxmlformats.org/markup-compatibility/2006">
          <mc:Choice Requires="x14">
            <control shapeId="2125" r:id="rId77" name="Check Box 77">
              <controlPr defaultSize="0" autoFill="0" autoLine="0" autoPict="0" altText="Absolviert">
                <anchor moveWithCells="1">
                  <from>
                    <xdr:col>3</xdr:col>
                    <xdr:colOff>57150</xdr:colOff>
                    <xdr:row>44</xdr:row>
                    <xdr:rowOff>133350</xdr:rowOff>
                  </from>
                  <to>
                    <xdr:col>4</xdr:col>
                    <xdr:colOff>142875</xdr:colOff>
                    <xdr:row>46</xdr:row>
                    <xdr:rowOff>57150</xdr:rowOff>
                  </to>
                </anchor>
              </controlPr>
            </control>
          </mc:Choice>
        </mc:AlternateContent>
        <mc:AlternateContent xmlns:mc="http://schemas.openxmlformats.org/markup-compatibility/2006">
          <mc:Choice Requires="x14">
            <control shapeId="2126" r:id="rId78" name="Check Box 78">
              <controlPr defaultSize="0" autoFill="0" autoLine="0" autoPict="0" altText="Absolviert">
                <anchor moveWithCells="1">
                  <from>
                    <xdr:col>3</xdr:col>
                    <xdr:colOff>57150</xdr:colOff>
                    <xdr:row>45</xdr:row>
                    <xdr:rowOff>133350</xdr:rowOff>
                  </from>
                  <to>
                    <xdr:col>4</xdr:col>
                    <xdr:colOff>142875</xdr:colOff>
                    <xdr:row>47</xdr:row>
                    <xdr:rowOff>57150</xdr:rowOff>
                  </to>
                </anchor>
              </controlPr>
            </control>
          </mc:Choice>
        </mc:AlternateContent>
        <mc:AlternateContent xmlns:mc="http://schemas.openxmlformats.org/markup-compatibility/2006">
          <mc:Choice Requires="x14">
            <control shapeId="2127" r:id="rId79" name="Check Box 79">
              <controlPr defaultSize="0" autoFill="0" autoLine="0" autoPict="0" altText="Absolviert">
                <anchor moveWithCells="1">
                  <from>
                    <xdr:col>3</xdr:col>
                    <xdr:colOff>57150</xdr:colOff>
                    <xdr:row>46</xdr:row>
                    <xdr:rowOff>133350</xdr:rowOff>
                  </from>
                  <to>
                    <xdr:col>4</xdr:col>
                    <xdr:colOff>142875</xdr:colOff>
                    <xdr:row>48</xdr:row>
                    <xdr:rowOff>57150</xdr:rowOff>
                  </to>
                </anchor>
              </controlPr>
            </control>
          </mc:Choice>
        </mc:AlternateContent>
        <mc:AlternateContent xmlns:mc="http://schemas.openxmlformats.org/markup-compatibility/2006">
          <mc:Choice Requires="x14">
            <control shapeId="2128" r:id="rId80" name="Check Box 80">
              <controlPr defaultSize="0" autoFill="0" autoLine="0" autoPict="0" altText="Absolviert">
                <anchor moveWithCells="1">
                  <from>
                    <xdr:col>3</xdr:col>
                    <xdr:colOff>57150</xdr:colOff>
                    <xdr:row>46</xdr:row>
                    <xdr:rowOff>133350</xdr:rowOff>
                  </from>
                  <to>
                    <xdr:col>4</xdr:col>
                    <xdr:colOff>142875</xdr:colOff>
                    <xdr:row>48</xdr:row>
                    <xdr:rowOff>57150</xdr:rowOff>
                  </to>
                </anchor>
              </controlPr>
            </control>
          </mc:Choice>
        </mc:AlternateContent>
        <mc:AlternateContent xmlns:mc="http://schemas.openxmlformats.org/markup-compatibility/2006">
          <mc:Choice Requires="x14">
            <control shapeId="2129" r:id="rId81" name="Check Box 81">
              <controlPr defaultSize="0" autoFill="0" autoLine="0" autoPict="0" altText="Absolviert">
                <anchor moveWithCells="1">
                  <from>
                    <xdr:col>3</xdr:col>
                    <xdr:colOff>57150</xdr:colOff>
                    <xdr:row>47</xdr:row>
                    <xdr:rowOff>133350</xdr:rowOff>
                  </from>
                  <to>
                    <xdr:col>4</xdr:col>
                    <xdr:colOff>142875</xdr:colOff>
                    <xdr:row>49</xdr:row>
                    <xdr:rowOff>47625</xdr:rowOff>
                  </to>
                </anchor>
              </controlPr>
            </control>
          </mc:Choice>
        </mc:AlternateContent>
        <mc:AlternateContent xmlns:mc="http://schemas.openxmlformats.org/markup-compatibility/2006">
          <mc:Choice Requires="x14">
            <control shapeId="2130" r:id="rId82" name="Check Box 82">
              <controlPr defaultSize="0" autoFill="0" autoLine="0" autoPict="0" altText="Absolviert">
                <anchor moveWithCells="1">
                  <from>
                    <xdr:col>3</xdr:col>
                    <xdr:colOff>57150</xdr:colOff>
                    <xdr:row>41</xdr:row>
                    <xdr:rowOff>133350</xdr:rowOff>
                  </from>
                  <to>
                    <xdr:col>4</xdr:col>
                    <xdr:colOff>142875</xdr:colOff>
                    <xdr:row>43</xdr:row>
                    <xdr:rowOff>57150</xdr:rowOff>
                  </to>
                </anchor>
              </controlPr>
            </control>
          </mc:Choice>
        </mc:AlternateContent>
        <mc:AlternateContent xmlns:mc="http://schemas.openxmlformats.org/markup-compatibility/2006">
          <mc:Choice Requires="x14">
            <control shapeId="2131" r:id="rId83" name="Check Box 83">
              <controlPr defaultSize="0" autoFill="0" autoLine="0" autoPict="0" altText="Absolviert">
                <anchor moveWithCells="1">
                  <from>
                    <xdr:col>3</xdr:col>
                    <xdr:colOff>57150</xdr:colOff>
                    <xdr:row>41</xdr:row>
                    <xdr:rowOff>133350</xdr:rowOff>
                  </from>
                  <to>
                    <xdr:col>4</xdr:col>
                    <xdr:colOff>142875</xdr:colOff>
                    <xdr:row>43</xdr:row>
                    <xdr:rowOff>57150</xdr:rowOff>
                  </to>
                </anchor>
              </controlPr>
            </control>
          </mc:Choice>
        </mc:AlternateContent>
        <mc:AlternateContent xmlns:mc="http://schemas.openxmlformats.org/markup-compatibility/2006">
          <mc:Choice Requires="x14">
            <control shapeId="2132" r:id="rId84" name="Check Box 84">
              <controlPr defaultSize="0" autoFill="0" autoLine="0" autoPict="0" altText="Absolviert">
                <anchor moveWithCells="1">
                  <from>
                    <xdr:col>3</xdr:col>
                    <xdr:colOff>57150</xdr:colOff>
                    <xdr:row>41</xdr:row>
                    <xdr:rowOff>133350</xdr:rowOff>
                  </from>
                  <to>
                    <xdr:col>4</xdr:col>
                    <xdr:colOff>142875</xdr:colOff>
                    <xdr:row>43</xdr:row>
                    <xdr:rowOff>57150</xdr:rowOff>
                  </to>
                </anchor>
              </controlPr>
            </control>
          </mc:Choice>
        </mc:AlternateContent>
        <mc:AlternateContent xmlns:mc="http://schemas.openxmlformats.org/markup-compatibility/2006">
          <mc:Choice Requires="x14">
            <control shapeId="2133" r:id="rId85" name="Check Box 85">
              <controlPr defaultSize="0" autoFill="0" autoLine="0" autoPict="0" altText="Absolviert">
                <anchor moveWithCells="1">
                  <from>
                    <xdr:col>3</xdr:col>
                    <xdr:colOff>57150</xdr:colOff>
                    <xdr:row>37</xdr:row>
                    <xdr:rowOff>133350</xdr:rowOff>
                  </from>
                  <to>
                    <xdr:col>4</xdr:col>
                    <xdr:colOff>142875</xdr:colOff>
                    <xdr:row>39</xdr:row>
                    <xdr:rowOff>57150</xdr:rowOff>
                  </to>
                </anchor>
              </controlPr>
            </control>
          </mc:Choice>
        </mc:AlternateContent>
        <mc:AlternateContent xmlns:mc="http://schemas.openxmlformats.org/markup-compatibility/2006">
          <mc:Choice Requires="x14">
            <control shapeId="2134" r:id="rId86" name="Check Box 86">
              <controlPr defaultSize="0" autoFill="0" autoLine="0" autoPict="0" altText="Absolviert">
                <anchor moveWithCells="1">
                  <from>
                    <xdr:col>3</xdr:col>
                    <xdr:colOff>57150</xdr:colOff>
                    <xdr:row>37</xdr:row>
                    <xdr:rowOff>133350</xdr:rowOff>
                  </from>
                  <to>
                    <xdr:col>4</xdr:col>
                    <xdr:colOff>142875</xdr:colOff>
                    <xdr:row>39</xdr:row>
                    <xdr:rowOff>57150</xdr:rowOff>
                  </to>
                </anchor>
              </controlPr>
            </control>
          </mc:Choice>
        </mc:AlternateContent>
        <mc:AlternateContent xmlns:mc="http://schemas.openxmlformats.org/markup-compatibility/2006">
          <mc:Choice Requires="x14">
            <control shapeId="2135" r:id="rId87" name="Check Box 87">
              <controlPr defaultSize="0" autoFill="0" autoLine="0" autoPict="0" altText="Absolviert">
                <anchor moveWithCells="1">
                  <from>
                    <xdr:col>3</xdr:col>
                    <xdr:colOff>57150</xdr:colOff>
                    <xdr:row>37</xdr:row>
                    <xdr:rowOff>133350</xdr:rowOff>
                  </from>
                  <to>
                    <xdr:col>4</xdr:col>
                    <xdr:colOff>142875</xdr:colOff>
                    <xdr:row>39</xdr:row>
                    <xdr:rowOff>57150</xdr:rowOff>
                  </to>
                </anchor>
              </controlPr>
            </control>
          </mc:Choice>
        </mc:AlternateContent>
        <mc:AlternateContent xmlns:mc="http://schemas.openxmlformats.org/markup-compatibility/2006">
          <mc:Choice Requires="x14">
            <control shapeId="2136" r:id="rId88" name="Check Box 88">
              <controlPr defaultSize="0" autoFill="0" autoLine="0" autoPict="0" altText="Absolviert">
                <anchor moveWithCells="1">
                  <from>
                    <xdr:col>3</xdr:col>
                    <xdr:colOff>57150</xdr:colOff>
                    <xdr:row>37</xdr:row>
                    <xdr:rowOff>133350</xdr:rowOff>
                  </from>
                  <to>
                    <xdr:col>4</xdr:col>
                    <xdr:colOff>142875</xdr:colOff>
                    <xdr:row>39</xdr:row>
                    <xdr:rowOff>57150</xdr:rowOff>
                  </to>
                </anchor>
              </controlPr>
            </control>
          </mc:Choice>
        </mc:AlternateContent>
        <mc:AlternateContent xmlns:mc="http://schemas.openxmlformats.org/markup-compatibility/2006">
          <mc:Choice Requires="x14">
            <control shapeId="2143" r:id="rId89" name="Check Box 95">
              <controlPr defaultSize="0" autoFill="0" autoLine="0" autoPict="0" altText="Absolviert">
                <anchor moveWithCells="1">
                  <from>
                    <xdr:col>3</xdr:col>
                    <xdr:colOff>57150</xdr:colOff>
                    <xdr:row>31</xdr:row>
                    <xdr:rowOff>133350</xdr:rowOff>
                  </from>
                  <to>
                    <xdr:col>4</xdr:col>
                    <xdr:colOff>142875</xdr:colOff>
                    <xdr:row>33</xdr:row>
                    <xdr:rowOff>57150</xdr:rowOff>
                  </to>
                </anchor>
              </controlPr>
            </control>
          </mc:Choice>
        </mc:AlternateContent>
        <mc:AlternateContent xmlns:mc="http://schemas.openxmlformats.org/markup-compatibility/2006">
          <mc:Choice Requires="x14">
            <control shapeId="2144" r:id="rId90" name="Check Box 96">
              <controlPr defaultSize="0" autoFill="0" autoLine="0" autoPict="0" altText="Absolviert">
                <anchor moveWithCells="1">
                  <from>
                    <xdr:col>3</xdr:col>
                    <xdr:colOff>57150</xdr:colOff>
                    <xdr:row>31</xdr:row>
                    <xdr:rowOff>133350</xdr:rowOff>
                  </from>
                  <to>
                    <xdr:col>4</xdr:col>
                    <xdr:colOff>142875</xdr:colOff>
                    <xdr:row>33</xdr:row>
                    <xdr:rowOff>57150</xdr:rowOff>
                  </to>
                </anchor>
              </controlPr>
            </control>
          </mc:Choice>
        </mc:AlternateContent>
        <mc:AlternateContent xmlns:mc="http://schemas.openxmlformats.org/markup-compatibility/2006">
          <mc:Choice Requires="x14">
            <control shapeId="2145" r:id="rId91" name="Check Box 97">
              <controlPr defaultSize="0" autoFill="0" autoLine="0" autoPict="0" altText="Absolviert">
                <anchor moveWithCells="1">
                  <from>
                    <xdr:col>3</xdr:col>
                    <xdr:colOff>57150</xdr:colOff>
                    <xdr:row>31</xdr:row>
                    <xdr:rowOff>133350</xdr:rowOff>
                  </from>
                  <to>
                    <xdr:col>4</xdr:col>
                    <xdr:colOff>142875</xdr:colOff>
                    <xdr:row>33</xdr:row>
                    <xdr:rowOff>57150</xdr:rowOff>
                  </to>
                </anchor>
              </controlPr>
            </control>
          </mc:Choice>
        </mc:AlternateContent>
        <mc:AlternateContent xmlns:mc="http://schemas.openxmlformats.org/markup-compatibility/2006">
          <mc:Choice Requires="x14">
            <control shapeId="2146" r:id="rId92" name="Check Box 98">
              <controlPr defaultSize="0" autoFill="0" autoLine="0" autoPict="0" altText="Absolviert">
                <anchor moveWithCells="1">
                  <from>
                    <xdr:col>3</xdr:col>
                    <xdr:colOff>66675</xdr:colOff>
                    <xdr:row>16</xdr:row>
                    <xdr:rowOff>142875</xdr:rowOff>
                  </from>
                  <to>
                    <xdr:col>4</xdr:col>
                    <xdr:colOff>152400</xdr:colOff>
                    <xdr:row>18</xdr:row>
                    <xdr:rowOff>66675</xdr:rowOff>
                  </to>
                </anchor>
              </controlPr>
            </control>
          </mc:Choice>
        </mc:AlternateContent>
        <mc:AlternateContent xmlns:mc="http://schemas.openxmlformats.org/markup-compatibility/2006">
          <mc:Choice Requires="x14">
            <control shapeId="2147" r:id="rId93" name="Check Box 99">
              <controlPr defaultSize="0" autoFill="0" autoLine="0" autoPict="0" altText="Absolviert">
                <anchor moveWithCells="1">
                  <from>
                    <xdr:col>3</xdr:col>
                    <xdr:colOff>66675</xdr:colOff>
                    <xdr:row>7</xdr:row>
                    <xdr:rowOff>133350</xdr:rowOff>
                  </from>
                  <to>
                    <xdr:col>4</xdr:col>
                    <xdr:colOff>152400</xdr:colOff>
                    <xdr:row>9</xdr:row>
                    <xdr:rowOff>57150</xdr:rowOff>
                  </to>
                </anchor>
              </controlPr>
            </control>
          </mc:Choice>
        </mc:AlternateContent>
        <mc:AlternateContent xmlns:mc="http://schemas.openxmlformats.org/markup-compatibility/2006">
          <mc:Choice Requires="x14">
            <control shapeId="2148" r:id="rId94" name="Check Box 100">
              <controlPr defaultSize="0" autoFill="0" autoLine="0" autoPict="0" altText="Absolviert">
                <anchor moveWithCells="1">
                  <from>
                    <xdr:col>3</xdr:col>
                    <xdr:colOff>66675</xdr:colOff>
                    <xdr:row>11</xdr:row>
                    <xdr:rowOff>133350</xdr:rowOff>
                  </from>
                  <to>
                    <xdr:col>4</xdr:col>
                    <xdr:colOff>152400</xdr:colOff>
                    <xdr:row>13</xdr:row>
                    <xdr:rowOff>57150</xdr:rowOff>
                  </to>
                </anchor>
              </controlPr>
            </control>
          </mc:Choice>
        </mc:AlternateContent>
        <mc:AlternateContent xmlns:mc="http://schemas.openxmlformats.org/markup-compatibility/2006">
          <mc:Choice Requires="x14">
            <control shapeId="2149" r:id="rId95" name="Check Box 101">
              <controlPr defaultSize="0" autoFill="0" autoLine="0" autoPict="0" altText="Absolviert">
                <anchor moveWithCells="1">
                  <from>
                    <xdr:col>3</xdr:col>
                    <xdr:colOff>66675</xdr:colOff>
                    <xdr:row>17</xdr:row>
                    <xdr:rowOff>152400</xdr:rowOff>
                  </from>
                  <to>
                    <xdr:col>4</xdr:col>
                    <xdr:colOff>152400</xdr:colOff>
                    <xdr:row>19</xdr:row>
                    <xdr:rowOff>57150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EFF6AC-CA70-43EE-8862-AB2D72831270}">
  <sheetPr>
    <tabColor rgb="FFFF0000"/>
  </sheetPr>
  <dimension ref="A1:W122"/>
  <sheetViews>
    <sheetView topLeftCell="H51" workbookViewId="0">
      <selection activeCell="Q79" sqref="Q79"/>
    </sheetView>
  </sheetViews>
  <sheetFormatPr baseColWidth="10" defaultColWidth="9" defaultRowHeight="15" x14ac:dyDescent="0.25"/>
  <cols>
    <col min="2" max="2" width="42.42578125" customWidth="1"/>
    <col min="3" max="3" width="4" bestFit="1" customWidth="1"/>
    <col min="5" max="5" width="3" customWidth="1"/>
    <col min="6" max="6" width="30.42578125" customWidth="1"/>
    <col min="7" max="7" width="5" bestFit="1" customWidth="1"/>
    <col min="8" max="8" width="3.140625" customWidth="1"/>
    <col min="9" max="9" width="41.42578125" customWidth="1"/>
    <col min="10" max="10" width="4" bestFit="1" customWidth="1"/>
    <col min="12" max="12" width="51.85546875" bestFit="1" customWidth="1"/>
    <col min="13" max="13" width="4" bestFit="1" customWidth="1"/>
    <col min="14" max="14" width="3.5703125" customWidth="1"/>
    <col min="15" max="15" width="36" customWidth="1"/>
    <col min="16" max="16" width="4" bestFit="1" customWidth="1"/>
    <col min="18" max="18" width="57.42578125" bestFit="1" customWidth="1"/>
    <col min="19" max="19" width="3.5703125" bestFit="1" customWidth="1"/>
    <col min="20" max="20" width="4.42578125" customWidth="1"/>
    <col min="21" max="21" width="13.42578125" customWidth="1"/>
    <col min="22" max="22" width="6.5703125" customWidth="1"/>
  </cols>
  <sheetData>
    <row r="1" spans="1:23" ht="30" customHeight="1" thickBot="1" x14ac:dyDescent="0.3">
      <c r="B1" s="2" t="s">
        <v>0</v>
      </c>
      <c r="C1" s="3"/>
      <c r="D1" s="3" t="s">
        <v>1</v>
      </c>
      <c r="E1" s="3"/>
      <c r="F1" s="3" t="s">
        <v>2</v>
      </c>
      <c r="G1" s="3"/>
      <c r="H1" s="3"/>
      <c r="I1" s="3" t="s">
        <v>3</v>
      </c>
      <c r="J1" s="4"/>
      <c r="Q1" s="10"/>
    </row>
    <row r="2" spans="1:23" ht="15.75" thickBot="1" x14ac:dyDescent="0.3">
      <c r="A2" s="9"/>
      <c r="B2" s="5" t="str">
        <f>Eingabemaske!B3</f>
        <v>1a VO Grundlagen des Haushalts</v>
      </c>
      <c r="C2" s="49">
        <v>2</v>
      </c>
      <c r="D2" s="1" t="str">
        <f>IF(Eingabemaske!C3=TRUE,"wahr","falsch")</f>
        <v>falsch</v>
      </c>
      <c r="F2" t="str" cm="1">
        <f t="array" ref="F2">_xlfn._xlws.FILTER(B2:C59,D2:D59="wahr","")</f>
        <v/>
      </c>
      <c r="G2" s="1"/>
      <c r="I2" s="5" t="str" cm="1">
        <f t="array" ref="I2:J48">_xlfn._xlws.FILTER(B2:C59,D2:D59="falsch","")</f>
        <v>1a VO Grundlagen des Haushalts</v>
      </c>
      <c r="J2" s="1">
        <v>2</v>
      </c>
      <c r="L2" s="5" t="str" cm="1">
        <f t="array" ref="L2">IF(AND(D3="wahr",D9="wahr"),B84:C84,"")</f>
        <v/>
      </c>
      <c r="N2" s="1"/>
      <c r="O2" s="5" t="str" cm="1">
        <f t="array" ref="O2:P2">IF(OR(D3="falsch",D9="falsch"),B84:C84,"")</f>
        <v>1a VO Ernährungswissenschaften I</v>
      </c>
      <c r="P2" s="1">
        <v>3</v>
      </c>
      <c r="Q2" s="10" t="str">
        <f>IF(AND(D3="wahr",D9="wahr"),"Ja","Nein")</f>
        <v>Nein</v>
      </c>
      <c r="R2" t="str" cm="1">
        <f t="array" ref="R2">_xlfn._xlws.FILTER(L2:M59,Q2:Q59="Ja","")</f>
        <v/>
      </c>
      <c r="U2" t="str" cm="1">
        <f t="array" ref="U2:V34">_xlfn._xlws.FILTER(O2:P59,Q2:Q59="Nein","")</f>
        <v>1a VO Ernährungswissenschaften I</v>
      </c>
      <c r="V2">
        <v>3</v>
      </c>
      <c r="W2" s="9"/>
    </row>
    <row r="3" spans="1:23" ht="15.75" thickBot="1" x14ac:dyDescent="0.3">
      <c r="A3" s="9"/>
      <c r="B3" s="5" t="str">
        <f>Eingabemaske!B4</f>
        <v>1b VO Grundlagen der Ernährung</v>
      </c>
      <c r="C3" s="49">
        <v>2</v>
      </c>
      <c r="D3" s="1" t="str">
        <f>IF(Eingabemaske!C4=TRUE,"wahr","falsch")</f>
        <v>falsch</v>
      </c>
      <c r="G3" s="1"/>
      <c r="I3" s="5" t="str">
        <v>1b VO Grundlagen der Ernährung</v>
      </c>
      <c r="J3" s="1">
        <v>2</v>
      </c>
      <c r="L3" s="5" t="str" cm="1">
        <f t="array" ref="L3">IF(AND(D2="wahr",D13="wahr"),B85:C85,"")</f>
        <v/>
      </c>
      <c r="N3" s="1"/>
      <c r="O3" s="5" t="str" cm="1">
        <f t="array" ref="O3:P3">IF(OR(D2="falsch",D13="falsch"),B85:C85,"")</f>
        <v>1b VO Haushaltswissenschaften I</v>
      </c>
      <c r="P3" s="1">
        <v>3</v>
      </c>
      <c r="Q3" s="10" t="str">
        <f>IF(AND(D2="wahr",D13="wahr"),"Ja","Nein")</f>
        <v>Nein</v>
      </c>
      <c r="U3" t="str">
        <v>1b VO Haushaltswissenschaften I</v>
      </c>
      <c r="V3">
        <v>3</v>
      </c>
      <c r="W3" s="9"/>
    </row>
    <row r="4" spans="1:23" ht="15.75" thickBot="1" x14ac:dyDescent="0.3">
      <c r="A4" s="9"/>
      <c r="B4" s="5" t="str">
        <f>Eingabemaske!B5</f>
        <v>1c PS Einführung in die Fachdidaktik Ernährung und Haushalt</v>
      </c>
      <c r="C4" s="49">
        <v>1</v>
      </c>
      <c r="D4" s="1" t="str">
        <f>IF(Eingabemaske!C5=TRUE,"wahr","falsch")</f>
        <v>falsch</v>
      </c>
      <c r="G4" s="1"/>
      <c r="I4" s="5" t="str">
        <v>1c PS Einführung in die Fachdidaktik Ernährung und Haushalt</v>
      </c>
      <c r="J4" s="1">
        <v>1</v>
      </c>
      <c r="L4" s="5" t="str" cm="1">
        <f t="array" ref="L4">IF(AND(D4="wahr",D8="wahr"),B86:C86,"")</f>
        <v/>
      </c>
      <c r="N4" s="1"/>
      <c r="O4" s="5" t="str" cm="1">
        <f t="array" ref="O4:P4">IF(OR(D4="falsch",D8="falsch"),B86:C86,"")</f>
        <v>2a PS Einführung in die Fachdidaktik Ernährung und Haushalt</v>
      </c>
      <c r="P4" s="1">
        <v>3</v>
      </c>
      <c r="Q4" s="10" t="str">
        <f>IF(AND(D4="wahr",D8="wahr"),"Ja","Nein")</f>
        <v>Nein</v>
      </c>
      <c r="U4" t="str">
        <v>2a PS Einführung in die Fachdidaktik Ernährung und Haushalt</v>
      </c>
      <c r="V4">
        <v>3</v>
      </c>
      <c r="W4" s="9"/>
    </row>
    <row r="5" spans="1:23" ht="15.75" thickBot="1" x14ac:dyDescent="0.3">
      <c r="A5" s="9"/>
      <c r="B5" s="5" t="str">
        <f>Eingabemaske!B6</f>
        <v>2a UE Einführung in die Kochwerkstatt</v>
      </c>
      <c r="C5" s="49">
        <v>3</v>
      </c>
      <c r="D5" s="1" t="str">
        <f>IF(Eingabemaske!C6=TRUE,"wahr","falsch")</f>
        <v>falsch</v>
      </c>
      <c r="G5" s="1"/>
      <c r="I5" s="5" t="str">
        <v>2a UE Einführung in die Kochwerkstatt</v>
      </c>
      <c r="J5" s="1">
        <v>3</v>
      </c>
      <c r="L5" s="5" t="str" cm="1">
        <f t="array" ref="L5">IF(D6="wahr",B87:C87,"")</f>
        <v/>
      </c>
      <c r="O5" s="5" t="str" cm="1">
        <f t="array" ref="O5:P5">IF(D6="falsch",B87:C87,"")</f>
        <v>2b UE Serviceorganisation</v>
      </c>
      <c r="P5" s="1">
        <v>2</v>
      </c>
      <c r="Q5" s="10" t="str">
        <f>IF(D6="wahr","Ja","Nein")</f>
        <v>Nein</v>
      </c>
      <c r="U5" t="str">
        <v>2b UE Serviceorganisation</v>
      </c>
      <c r="V5">
        <v>2</v>
      </c>
      <c r="W5" s="9"/>
    </row>
    <row r="6" spans="1:23" ht="15.75" thickBot="1" x14ac:dyDescent="0.3">
      <c r="A6" s="9"/>
      <c r="B6" s="5" t="str">
        <f>Eingabemaske!B7</f>
        <v>2b UE Grundlagen Service</v>
      </c>
      <c r="C6" s="49">
        <v>2</v>
      </c>
      <c r="D6" s="1" t="str">
        <f>IF(Eingabemaske!C7=TRUE,"wahr","falsch")</f>
        <v>falsch</v>
      </c>
      <c r="G6" s="1"/>
      <c r="I6" s="5" t="str">
        <v>2b UE Grundlagen Service</v>
      </c>
      <c r="J6" s="1">
        <v>2</v>
      </c>
      <c r="L6" s="5" t="str" cm="1">
        <f t="array" ref="L6">IF(D5="wahr",B88:C88,"")</f>
        <v/>
      </c>
      <c r="O6" s="5" t="str" cm="1">
        <f t="array" ref="O6:P6">IF(D5="falsch",B88:C88,"")</f>
        <v>2c UE Kochwerkstatt I</v>
      </c>
      <c r="P6" s="1">
        <v>3</v>
      </c>
      <c r="Q6" s="10" t="str">
        <f>IF(D5="wahr","Ja","Nein")</f>
        <v>Nein</v>
      </c>
      <c r="U6" t="str">
        <v>2c UE Kochwerkstatt I</v>
      </c>
      <c r="V6">
        <v>3</v>
      </c>
      <c r="W6" s="9"/>
    </row>
    <row r="7" spans="1:23" ht="15.75" thickBot="1" x14ac:dyDescent="0.3">
      <c r="A7" s="9"/>
      <c r="B7" s="5" t="str">
        <f>Eingabemaske!B8</f>
        <v>2c VO Arbeitswissenschaft und Ergonomie</v>
      </c>
      <c r="C7" s="49"/>
      <c r="D7" s="1" t="str">
        <f>IF(Eingabemaske!C8=TRUE,"wahr","falsch")</f>
        <v>falsch</v>
      </c>
      <c r="G7" s="1"/>
      <c r="I7" s="5" t="str">
        <v>2c VO Arbeitswissenschaft und Ergonomie</v>
      </c>
      <c r="J7" s="1">
        <v>0</v>
      </c>
      <c r="L7" s="5"/>
      <c r="O7" s="5"/>
      <c r="P7" s="1"/>
      <c r="Q7" s="10"/>
      <c r="U7" t="str">
        <v>3a VO Ernährungswissenschaften II</v>
      </c>
      <c r="V7">
        <v>2</v>
      </c>
      <c r="W7" s="9"/>
    </row>
    <row r="8" spans="1:23" ht="15.75" thickBot="1" x14ac:dyDescent="0.3">
      <c r="A8" s="9"/>
      <c r="B8" s="5" t="str">
        <f>Eingabemaske!B9</f>
        <v>2d PS Fachdidaktik Kochen und Servieren</v>
      </c>
      <c r="C8" s="49">
        <v>1.5</v>
      </c>
      <c r="D8" s="1" t="str">
        <f>IF(Eingabemaske!C9=TRUE,"wahr","falsch")</f>
        <v>falsch</v>
      </c>
      <c r="G8" s="1"/>
      <c r="I8" s="5" t="str">
        <v>2d PS Fachdidaktik Kochen und Servieren</v>
      </c>
      <c r="J8" s="1">
        <v>1.5</v>
      </c>
      <c r="L8" s="5" t="str" cm="1">
        <f t="array" ref="L8">IF(D30="wahr",B89:C89,"")</f>
        <v/>
      </c>
      <c r="O8" s="5" t="str" cm="1">
        <f t="array" ref="O8:P8">IF(D30="falsch",B89:C89,"")</f>
        <v>3a VO Ernährungswissenschaften II</v>
      </c>
      <c r="P8" s="1">
        <v>2</v>
      </c>
      <c r="Q8" s="10" t="str">
        <f>IF(D30="wahr","Ja","Nein")</f>
        <v>Nein</v>
      </c>
      <c r="U8" t="str">
        <v>3b VO Humanbiologie</v>
      </c>
      <c r="V8">
        <v>2</v>
      </c>
      <c r="W8" s="9"/>
    </row>
    <row r="9" spans="1:23" ht="15.75" thickBot="1" x14ac:dyDescent="0.3">
      <c r="A9" s="9"/>
      <c r="B9" s="5" t="str">
        <f>Eingabemaske!B10</f>
        <v>3a VO Ernährungswissenschaft I</v>
      </c>
      <c r="C9" s="49">
        <v>2</v>
      </c>
      <c r="D9" s="1" t="str">
        <f>IF(Eingabemaske!C10=TRUE,"wahr","falsch")</f>
        <v>falsch</v>
      </c>
      <c r="G9" s="1"/>
      <c r="I9" s="5" t="str">
        <v>3a VO Ernährungswissenschaft I</v>
      </c>
      <c r="J9" s="1">
        <v>2</v>
      </c>
      <c r="L9" s="5" t="str" cm="1">
        <f t="array" ref="L9">IF(D10="wahr",B90:C90,"")</f>
        <v/>
      </c>
      <c r="O9" s="5" t="str" cm="1">
        <f t="array" ref="O9:P9">IF(D10="falsch",B90:C90,"")</f>
        <v>3b VO Humanbiologie</v>
      </c>
      <c r="P9" s="1">
        <v>2</v>
      </c>
      <c r="Q9" s="10" t="str">
        <f t="shared" ref="Q9:Q13" si="0">IF(D10="wahr","Ja","Nein")</f>
        <v>Nein</v>
      </c>
      <c r="U9" t="str">
        <v>3c VO Lebensmittelkunde</v>
      </c>
      <c r="V9">
        <v>2.5</v>
      </c>
      <c r="W9" s="9"/>
    </row>
    <row r="10" spans="1:23" ht="15.75" thickBot="1" x14ac:dyDescent="0.3">
      <c r="A10" s="9"/>
      <c r="B10" s="5" t="str">
        <f>Eingabemaske!B11</f>
        <v>3b VO Humanbiologische Grundlagen</v>
      </c>
      <c r="C10" s="49">
        <v>2</v>
      </c>
      <c r="D10" s="1" t="str">
        <f>IF(Eingabemaske!C11=TRUE,"wahr","falsch")</f>
        <v>falsch</v>
      </c>
      <c r="G10" s="1"/>
      <c r="I10" s="5" t="str">
        <v>3b VO Humanbiologische Grundlagen</v>
      </c>
      <c r="J10" s="1">
        <v>2</v>
      </c>
      <c r="L10" s="5" t="str" cm="1">
        <f t="array" ref="L10">IF(AND(D22="wahr",D21="wahr"),B91:C91,"")</f>
        <v/>
      </c>
      <c r="N10" s="1"/>
      <c r="O10" s="5" t="str" cm="1">
        <f t="array" ref="O10:P10">IF(OR(D22="falsch",D21="falsch"),B91:C91,"")</f>
        <v>3c VO Lebensmittelkunde</v>
      </c>
      <c r="P10" s="1">
        <v>2.5</v>
      </c>
      <c r="Q10" s="10" t="str">
        <f>IF(AND(D22="wahr",D21="wahr"),"Ja","Nein")</f>
        <v>Nein</v>
      </c>
      <c r="U10" t="str">
        <v>3d PS Lebensmittelrecht im Setting Schule</v>
      </c>
      <c r="V10">
        <v>1.5</v>
      </c>
      <c r="W10" s="9"/>
    </row>
    <row r="11" spans="1:23" ht="15.75" thickBot="1" x14ac:dyDescent="0.3">
      <c r="A11" s="9"/>
      <c r="B11" s="5" t="str">
        <f>Eingabemaske!B12</f>
        <v>3c PS Haushaltstechnologie</v>
      </c>
      <c r="C11" s="49"/>
      <c r="D11" s="1" t="str">
        <f>IF(Eingabemaske!C12=TRUE,"wahr","falsch")</f>
        <v>falsch</v>
      </c>
      <c r="G11" s="1"/>
      <c r="I11" s="5" t="str">
        <v>3c PS Haushaltstechnologie</v>
      </c>
      <c r="J11" s="1">
        <v>0</v>
      </c>
      <c r="L11" s="5"/>
      <c r="N11" s="1"/>
      <c r="O11" s="5"/>
      <c r="P11" s="1"/>
      <c r="Q11" s="10"/>
      <c r="U11" t="str">
        <v>4a PS Nachhaltigkeit in Haushalt und Konsum</v>
      </c>
      <c r="V11">
        <v>2</v>
      </c>
      <c r="W11" s="9"/>
    </row>
    <row r="12" spans="1:23" ht="15.75" thickBot="1" x14ac:dyDescent="0.3">
      <c r="A12" s="9"/>
      <c r="B12" s="5" t="str">
        <f>Eingabemaske!B13</f>
        <v>3d PS Fachdidaktik Sensorik</v>
      </c>
      <c r="C12" s="49">
        <v>1.5</v>
      </c>
      <c r="D12" s="1" t="str">
        <f>IF(Eingabemaske!C13=TRUE,"wahr","falsch")</f>
        <v>falsch</v>
      </c>
      <c r="G12" s="1"/>
      <c r="I12" s="5" t="str">
        <v>3d PS Fachdidaktik Sensorik</v>
      </c>
      <c r="J12" s="1">
        <v>1.5</v>
      </c>
      <c r="L12" s="5" t="str" cm="1">
        <f t="array" ref="L12">IF(D23="wahr",B92:C92,"")</f>
        <v/>
      </c>
      <c r="O12" s="5" t="str" cm="1">
        <f t="array" ref="O12:P12">IF(D23="falsch",B92:C92,"")</f>
        <v>3d PS Lebensmittelrecht im Setting Schule</v>
      </c>
      <c r="P12" s="1">
        <v>1.5</v>
      </c>
      <c r="Q12" s="10" t="str">
        <f>IF(D23="wahr","Ja","Nein")</f>
        <v>Nein</v>
      </c>
      <c r="U12" t="str">
        <v>4b PS Verbraucher:inenbildung in der Gesellschaft</v>
      </c>
      <c r="V12">
        <v>2</v>
      </c>
      <c r="W12" s="9"/>
    </row>
    <row r="13" spans="1:23" ht="15.75" thickBot="1" x14ac:dyDescent="0.3">
      <c r="A13" s="9"/>
      <c r="B13" s="5" t="str">
        <f>Eingabemaske!B14</f>
        <v>4a VO Grundlagen der Haushaltswissenschaften</v>
      </c>
      <c r="C13" s="49">
        <v>2</v>
      </c>
      <c r="D13" s="1" t="str">
        <f>IF(Eingabemaske!C14=TRUE,"wahr","falsch")</f>
        <v>falsch</v>
      </c>
      <c r="G13" s="1"/>
      <c r="I13" s="5" t="str">
        <v>4a VO Grundlagen der Haushaltswissenschaften</v>
      </c>
      <c r="J13" s="1">
        <v>2</v>
      </c>
      <c r="L13" s="5" t="str" cm="1">
        <f t="array" ref="L13">IF(D14="wahr",B93:C93,"")</f>
        <v/>
      </c>
      <c r="O13" s="5" t="str" cm="1">
        <f t="array" ref="O13:P13">IF(D14="falsch",B93:C93,"")</f>
        <v>4a PS Nachhaltigkeit in Haushalt und Konsum</v>
      </c>
      <c r="P13" s="1">
        <v>2</v>
      </c>
      <c r="Q13" s="10" t="str">
        <f t="shared" si="0"/>
        <v>Nein</v>
      </c>
      <c r="U13" t="str">
        <v>4c PS Inklusive Aspekte der Fachdidaktik</v>
      </c>
      <c r="V13">
        <v>1.5</v>
      </c>
      <c r="W13" s="9"/>
    </row>
    <row r="14" spans="1:23" ht="15.75" thickBot="1" x14ac:dyDescent="0.3">
      <c r="A14" s="9"/>
      <c r="B14" s="5" t="str">
        <f>Eingabemaske!B15</f>
        <v>4b PS Haushalt und Nachhaltigkeit</v>
      </c>
      <c r="C14" s="49">
        <v>2</v>
      </c>
      <c r="D14" s="1" t="str">
        <f>IF(Eingabemaske!C15=TRUE,"wahr","falsch")</f>
        <v>falsch</v>
      </c>
      <c r="G14" s="1"/>
      <c r="I14" s="5" t="str">
        <v>4b PS Haushalt und Nachhaltigkeit</v>
      </c>
      <c r="J14" s="1">
        <v>2</v>
      </c>
      <c r="L14" s="5" t="str" cm="1">
        <f t="array" ref="L14">IF(D16="wahr",B94:C94,"")</f>
        <v/>
      </c>
      <c r="O14" s="5" t="str" cm="1">
        <f t="array" ref="O14:P14">IF(D16="falsch",B94:C94,"")</f>
        <v>4b PS Verbraucher:inenbildung in der Gesellschaft</v>
      </c>
      <c r="P14" s="1">
        <v>2</v>
      </c>
      <c r="Q14" s="10" t="str">
        <f>IF(D16="wahr","Ja","Nein")</f>
        <v>Nein</v>
      </c>
      <c r="U14" t="str">
        <v>5a UE Kochwerkstatt II</v>
      </c>
      <c r="V14">
        <v>3</v>
      </c>
      <c r="W14" s="9"/>
    </row>
    <row r="15" spans="1:23" ht="15.75" thickBot="1" x14ac:dyDescent="0.3">
      <c r="A15" s="9"/>
      <c r="B15" s="5" t="str">
        <f>Eingabemaske!B16</f>
        <v>4c PS Integrative Aspekte der Fachdidaktik</v>
      </c>
      <c r="C15" s="49">
        <v>2</v>
      </c>
      <c r="D15" s="1" t="str">
        <f>IF(Eingabemaske!C16=TRUE,"wahr","falsch")</f>
        <v>falsch</v>
      </c>
      <c r="G15" s="1"/>
      <c r="I15" s="5" t="str">
        <v>4c PS Integrative Aspekte der Fachdidaktik</v>
      </c>
      <c r="J15" s="1">
        <v>2</v>
      </c>
      <c r="L15" s="5" t="str" cm="1">
        <f t="array" ref="L15">IF(D15="wahr",B95:C95,"")</f>
        <v/>
      </c>
      <c r="O15" s="5" t="str" cm="1">
        <f t="array" ref="O15:P15">IF(D15="falsch",B95:C95,"")</f>
        <v>4c PS Inklusive Aspekte der Fachdidaktik</v>
      </c>
      <c r="P15" s="1">
        <v>1.5</v>
      </c>
      <c r="Q15" s="10" t="str">
        <f>IF(D15="wahr","Ja","Nein")</f>
        <v>Nein</v>
      </c>
      <c r="U15" t="str">
        <v>5b PS Angewandte Ernährungslehre</v>
      </c>
      <c r="V15">
        <v>2</v>
      </c>
      <c r="W15" s="9"/>
    </row>
    <row r="16" spans="1:23" ht="15.75" thickBot="1" x14ac:dyDescent="0.3">
      <c r="A16" s="9"/>
      <c r="B16" s="5" t="str">
        <f>Eingabemaske!B17</f>
        <v>5b PS Verbraucherbildung</v>
      </c>
      <c r="C16" s="49">
        <v>2.5</v>
      </c>
      <c r="D16" s="1" t="str">
        <f>IF(Eingabemaske!C17=TRUE,"wahr","falsch")</f>
        <v>falsch</v>
      </c>
      <c r="G16" s="1"/>
      <c r="I16" s="5" t="str">
        <v>5b PS Verbraucherbildung</v>
      </c>
      <c r="J16" s="1">
        <v>2.5</v>
      </c>
      <c r="L16" s="5" t="str" cm="1">
        <f t="array" ref="L16">IF(D19="wahr",B96:C96,"")</f>
        <v/>
      </c>
      <c r="O16" s="5" t="str" cm="1">
        <f t="array" ref="O16:P16">IF(D19="falsch",B96:C96,"")</f>
        <v>5a UE Kochwerkstatt II</v>
      </c>
      <c r="P16" s="1">
        <v>3</v>
      </c>
      <c r="Q16" s="10" t="str">
        <f>IF(D19="wahr","Ja","Nein")</f>
        <v>Nein</v>
      </c>
      <c r="U16" t="str">
        <v>5c PS Fachdidaktik Sensorik und Versuche in der Ernährungs- und Verbraucher:innenbildung</v>
      </c>
      <c r="V16">
        <v>3</v>
      </c>
      <c r="W16" s="9"/>
    </row>
    <row r="17" spans="1:23" ht="15.75" thickBot="1" x14ac:dyDescent="0.3">
      <c r="A17" s="9"/>
      <c r="B17" s="5" t="str">
        <f>Eingabemaske!B18</f>
        <v>5c PS Leben in der Konsumgesellschaft</v>
      </c>
      <c r="C17" s="49"/>
      <c r="D17" s="1" t="str">
        <f>IF(Eingabemaske!C18=TRUE,"wahr","falsch")</f>
        <v>falsch</v>
      </c>
      <c r="G17" s="1"/>
      <c r="I17" s="5" t="str">
        <v>5c PS Leben in der Konsumgesellschaft</v>
      </c>
      <c r="J17" s="1">
        <v>0</v>
      </c>
      <c r="L17" s="5"/>
      <c r="O17" s="5"/>
      <c r="P17" s="1"/>
      <c r="Q17" s="10"/>
      <c r="U17" t="str">
        <v>6a VO Haushaltswissenschaften II</v>
      </c>
      <c r="V17">
        <v>3</v>
      </c>
      <c r="W17" s="9"/>
    </row>
    <row r="18" spans="1:23" ht="15.75" thickBot="1" x14ac:dyDescent="0.3">
      <c r="A18" s="9"/>
      <c r="B18" s="5" t="str">
        <f>Eingabemaske!B19</f>
        <v>5d PS Fachdidaktik Verbraucherbildung</v>
      </c>
      <c r="C18" s="49">
        <v>1</v>
      </c>
      <c r="D18" s="1" t="str">
        <f>IF(Eingabemaske!C19=TRUE,"wahr","falsch")</f>
        <v>falsch</v>
      </c>
      <c r="G18" s="1"/>
      <c r="I18" s="5" t="str">
        <v>5d PS Fachdidaktik Verbraucherbildung</v>
      </c>
      <c r="J18" s="1">
        <v>1</v>
      </c>
      <c r="L18" s="5" t="str" cm="1">
        <f t="array" ref="L18">IF(D29="wahr",B97:C97,"")</f>
        <v/>
      </c>
      <c r="O18" s="5" t="str" cm="1">
        <f t="array" ref="O18:P18">IF(D29="falsch",B97:C97,"")</f>
        <v>5b PS Angewandte Ernährungslehre</v>
      </c>
      <c r="P18" s="1">
        <v>2</v>
      </c>
      <c r="Q18" s="10" t="str">
        <f>IF(D29="wahr","Ja","Nein")</f>
        <v>Nein</v>
      </c>
      <c r="U18" t="str">
        <v>6b PS Public Health</v>
      </c>
      <c r="V18">
        <v>2</v>
      </c>
      <c r="W18" s="9"/>
    </row>
    <row r="19" spans="1:23" ht="15.75" thickBot="1" x14ac:dyDescent="0.3">
      <c r="A19" s="9"/>
      <c r="B19" s="5" t="str">
        <f>Eingabemaske!B20</f>
        <v>6a UE Grundlagen Kochwerkstatt</v>
      </c>
      <c r="C19" s="49">
        <v>3</v>
      </c>
      <c r="D19" s="1" t="str">
        <f>IF(Eingabemaske!C20=TRUE,"wahr","falsch")</f>
        <v>falsch</v>
      </c>
      <c r="G19" s="1"/>
      <c r="I19" s="5" t="str">
        <v>6a UE Grundlagen Kochwerkstatt</v>
      </c>
      <c r="J19" s="1">
        <v>3</v>
      </c>
      <c r="L19" s="5" t="str" cm="1">
        <f t="array" ref="L19">IF(AND(D18="wahr",D24="wahr",D12="wahr"),B98:C98,"")</f>
        <v/>
      </c>
      <c r="N19" s="1"/>
      <c r="O19" s="5" t="str" cm="1">
        <f t="array" ref="O19:P19">IF(OR(D24="falsch",D18="falsch",D12="falsch"),B98:C98,"")</f>
        <v>5c PS Fachdidaktik Sensorik und Versuche in der Ernährungs- und Verbraucher:innenbildung</v>
      </c>
      <c r="P19" s="1">
        <v>3</v>
      </c>
      <c r="Q19" s="10" t="str">
        <f>IF(AND(D24="wahr",D18="wahr",D12="wahr"),"Ja","Nein")</f>
        <v>Nein</v>
      </c>
      <c r="U19" t="str">
        <v>7a PS Ernährungswissenschaften III</v>
      </c>
      <c r="V19">
        <v>1.5</v>
      </c>
      <c r="W19" s="9"/>
    </row>
    <row r="20" spans="1:23" ht="15.75" thickBot="1" x14ac:dyDescent="0.3">
      <c r="A20" s="9"/>
      <c r="B20" s="5" t="str">
        <f>Eingabemaske!B21</f>
        <v>6b PS Ökonomische und ökologische Küchenführung</v>
      </c>
      <c r="C20" s="49">
        <v>2</v>
      </c>
      <c r="D20" s="1" t="str">
        <f>IF(Eingabemaske!C21=TRUE,"wahr","falsch")</f>
        <v>falsch</v>
      </c>
      <c r="G20" s="1"/>
      <c r="I20" s="5" t="str">
        <v>6b PS Ökonomische und ökologische Küchenführung</v>
      </c>
      <c r="J20" s="1">
        <v>2</v>
      </c>
      <c r="L20" s="5" t="str" cm="1">
        <f t="array" ref="L20">IF(D40="wahr",B99:C99,"")</f>
        <v/>
      </c>
      <c r="O20" s="5" t="str" cm="1">
        <f t="array" ref="O20:P20">IF(D40="falsch",B99:C99,"")</f>
        <v>6a VO Haushaltswissenschaften II</v>
      </c>
      <c r="P20" s="1">
        <v>3</v>
      </c>
      <c r="Q20" s="10" t="str">
        <f>IF(D40="wahr","Ja","Nein")</f>
        <v>Nein</v>
      </c>
      <c r="U20" t="str">
        <v>7b VO Ernährungskultur</v>
      </c>
      <c r="V20">
        <v>2</v>
      </c>
      <c r="W20" s="9"/>
    </row>
    <row r="21" spans="1:23" ht="15.75" thickBot="1" x14ac:dyDescent="0.3">
      <c r="A21" s="9"/>
      <c r="B21" s="5" t="str">
        <f>Eingabemaske!B22</f>
        <v>7a VO Lebensmittelkunde I</v>
      </c>
      <c r="C21" s="49">
        <v>2</v>
      </c>
      <c r="D21" s="1" t="str">
        <f>IF(Eingabemaske!C22=TRUE,"wahr","falsch")</f>
        <v>falsch</v>
      </c>
      <c r="G21" s="1"/>
      <c r="I21" s="5" t="str">
        <v>7a VO Lebensmittelkunde I</v>
      </c>
      <c r="J21" s="1">
        <v>2</v>
      </c>
      <c r="L21" s="5" t="str" cm="1">
        <f t="array" ref="L21">IF(D32="wahr",B100:C100,"")</f>
        <v/>
      </c>
      <c r="O21" s="5" t="str" cm="1">
        <f t="array" ref="O21:P21">IF(D32="falsch",B100:C100,"")</f>
        <v>6b PS Public Health</v>
      </c>
      <c r="P21" s="1">
        <v>2</v>
      </c>
      <c r="Q21" s="10" t="str">
        <f>IF(D32="wahr","Ja","Nein")</f>
        <v>Nein</v>
      </c>
      <c r="U21" t="str">
        <v>7c UE Wissenschaftliches Arbeiten</v>
      </c>
      <c r="V21">
        <v>2</v>
      </c>
      <c r="W21" s="9"/>
    </row>
    <row r="22" spans="1:23" ht="15.75" thickBot="1" x14ac:dyDescent="0.3">
      <c r="A22" s="9"/>
      <c r="B22" s="5" t="str">
        <f>Eingabemaske!B23</f>
        <v>7b PS Lebensmittelkunde II</v>
      </c>
      <c r="C22" s="49">
        <v>2</v>
      </c>
      <c r="D22" s="1" t="str">
        <f>IF(Eingabemaske!C23=TRUE,"wahr","falsch")</f>
        <v>falsch</v>
      </c>
      <c r="G22" s="1"/>
      <c r="I22" s="5" t="str">
        <v>7b PS Lebensmittelkunde II</v>
      </c>
      <c r="J22" s="1">
        <v>2</v>
      </c>
      <c r="L22" s="5" t="str" cm="1">
        <f t="array" ref="L22">IF(D39="wahr",B101:C101,"")</f>
        <v/>
      </c>
      <c r="O22" s="5" t="str" cm="1">
        <f t="array" ref="O22:P22">IF(D39="falsch",B101:C101,"")</f>
        <v>7a PS Ernährungswissenschaften III</v>
      </c>
      <c r="P22" s="1">
        <v>1.5</v>
      </c>
      <c r="Q22" s="10" t="str">
        <f>IF(D39="wahr","Ja","Nein")</f>
        <v>Nein</v>
      </c>
      <c r="U22" t="str">
        <v>8a UE Kochwerkstatt III</v>
      </c>
      <c r="V22">
        <v>3</v>
      </c>
      <c r="W22" s="9"/>
    </row>
    <row r="23" spans="1:23" ht="15.75" thickBot="1" x14ac:dyDescent="0.3">
      <c r="A23" s="9"/>
      <c r="B23" s="5" t="str">
        <f>Eingabemaske!B24</f>
        <v>7c PS Lebensmittelrecht und -hygiene</v>
      </c>
      <c r="C23" s="49">
        <v>1.5</v>
      </c>
      <c r="D23" s="1" t="str">
        <f>IF(Eingabemaske!C24=TRUE,"wahr","falsch")</f>
        <v>falsch</v>
      </c>
      <c r="G23" s="1"/>
      <c r="I23" s="5" t="str">
        <v>7c PS Lebensmittelrecht und -hygiene</v>
      </c>
      <c r="J23" s="1">
        <v>1.5</v>
      </c>
      <c r="L23" s="5" t="str" cm="1">
        <f t="array" ref="L23">IF(D25="wahr",B102:C102,"")</f>
        <v/>
      </c>
      <c r="O23" s="5" t="str" cm="1">
        <f t="array" ref="O23:P23">IF(D25="falsch",B102:C102,"")</f>
        <v>7b VO Ernährungskultur</v>
      </c>
      <c r="P23" s="1">
        <v>2</v>
      </c>
      <c r="Q23" s="10" t="str">
        <f>IF(D25="wahr","Ja","Nein")</f>
        <v>Nein</v>
      </c>
      <c r="U23" t="str">
        <v>8b PS Ernährungsökologie in Theorie und Praxis</v>
      </c>
      <c r="V23">
        <v>2.5</v>
      </c>
      <c r="W23" s="9"/>
    </row>
    <row r="24" spans="1:23" ht="15.75" thickBot="1" x14ac:dyDescent="0.3">
      <c r="A24" s="9"/>
      <c r="B24" s="5" t="str">
        <f>Eingabemaske!B25</f>
        <v>7d UE Fachdidaktik Versuche und Experimente</v>
      </c>
      <c r="C24" s="49">
        <v>2</v>
      </c>
      <c r="D24" s="1" t="str">
        <f>IF(Eingabemaske!C25=TRUE,"wahr","falsch")</f>
        <v>falsch</v>
      </c>
      <c r="G24" s="1"/>
      <c r="I24" s="5" t="str">
        <v>7d UE Fachdidaktik Versuche und Experimente</v>
      </c>
      <c r="J24" s="1">
        <v>2</v>
      </c>
      <c r="L24" s="5" t="str" cm="1">
        <f t="array" ref="L24">IF(D26="wahr",B103:C103,"")</f>
        <v/>
      </c>
      <c r="O24" s="5" t="str" cm="1">
        <f t="array" ref="O24:P24">IF(D26="falsch",B103:C103,"")</f>
        <v>7c UE Wissenschaftliches Arbeiten</v>
      </c>
      <c r="P24" s="1">
        <v>2</v>
      </c>
      <c r="Q24" s="10" t="str">
        <f>IF(D26="wahr","Ja","Nein")</f>
        <v>Nein</v>
      </c>
      <c r="U24" t="str">
        <v>8c PS Fachdidaktik Kompetenzorientierte Leistungsbeurteilung</v>
      </c>
      <c r="V24">
        <v>1.5</v>
      </c>
      <c r="W24" s="9"/>
    </row>
    <row r="25" spans="1:23" ht="15.75" thickBot="1" x14ac:dyDescent="0.3">
      <c r="A25" s="9"/>
      <c r="B25" s="5" t="str">
        <f>Eingabemaske!B26</f>
        <v>8a VO Ernährungskultur</v>
      </c>
      <c r="C25" s="49">
        <v>2</v>
      </c>
      <c r="D25" s="1" t="str">
        <f>IF(Eingabemaske!C26=TRUE,"wahr","falsch")</f>
        <v>falsch</v>
      </c>
      <c r="G25" s="1"/>
      <c r="I25" s="5" t="str">
        <v>8a VO Ernährungskultur</v>
      </c>
      <c r="J25" s="1">
        <v>2</v>
      </c>
      <c r="L25" s="5" t="str" cm="1">
        <f t="array" ref="L25">IF(D36="wahr",B104:C104,"")</f>
        <v/>
      </c>
      <c r="O25" s="5" t="str" cm="1">
        <f t="array" ref="O25:P25">IF(D36="falsch",B104:C104,"")</f>
        <v>8a UE Kochwerkstatt III</v>
      </c>
      <c r="P25" s="1">
        <v>3</v>
      </c>
      <c r="Q25" s="10" t="str">
        <f>IF(D36="wahr","Ja","Nein")</f>
        <v>Nein</v>
      </c>
      <c r="U25" t="str">
        <v>9 VO Ernährungspsychologie und zielgruppenorientierte Ernährung</v>
      </c>
      <c r="V25">
        <v>4</v>
      </c>
      <c r="W25" s="9"/>
    </row>
    <row r="26" spans="1:23" ht="15.75" thickBot="1" x14ac:dyDescent="0.3">
      <c r="A26" s="9"/>
      <c r="B26" s="5" t="str">
        <f>Eingabemaske!B27</f>
        <v>8b VO Wissenschaftliches Arbeiten</v>
      </c>
      <c r="C26" s="49">
        <v>2</v>
      </c>
      <c r="D26" s="1" t="str">
        <f>IF(Eingabemaske!C27=TRUE,"wahr","falsch")</f>
        <v>falsch</v>
      </c>
      <c r="G26" s="1"/>
      <c r="I26" s="5" t="str">
        <v>8b VO Wissenschaftliches Arbeiten</v>
      </c>
      <c r="J26" s="1">
        <v>2</v>
      </c>
      <c r="L26" s="5" t="str" cm="1">
        <f t="array" ref="L26">IF(AND(D20="wahr",D46="wahr"),B105:C105,"")</f>
        <v/>
      </c>
      <c r="N26" s="1"/>
      <c r="O26" s="5" t="str" cm="1">
        <f t="array" ref="O26:P26">IF(OR(D20="falsch",D46="falsch"),B105:C105,"")</f>
        <v>8b PS Ernährungsökologie in Theorie und Praxis</v>
      </c>
      <c r="P26" s="1">
        <v>2.5</v>
      </c>
      <c r="Q26" s="10" t="str">
        <f>IF(AND(D20="wahr",D46="wahr"),"Ja","Nein")</f>
        <v>Nein</v>
      </c>
      <c r="U26" t="str">
        <v>10a PS Nachhaltigkeit und Welternährung</v>
      </c>
      <c r="V26">
        <v>2</v>
      </c>
      <c r="W26" s="9"/>
    </row>
    <row r="27" spans="1:23" ht="15.75" thickBot="1" x14ac:dyDescent="0.3">
      <c r="A27" s="9"/>
      <c r="B27" s="5" t="str">
        <f>Eingabemaske!B28</f>
        <v>8c VO Ernährungspsychologie</v>
      </c>
      <c r="C27" s="49">
        <v>1</v>
      </c>
      <c r="D27" s="1" t="str">
        <f>IF(Eingabemaske!C28=TRUE,"wahr","falsch")</f>
        <v>falsch</v>
      </c>
      <c r="G27" s="1"/>
      <c r="I27" s="5" t="str">
        <v>8c VO Ernährungspsychologie</v>
      </c>
      <c r="J27" s="1">
        <v>1</v>
      </c>
      <c r="L27" s="5" t="str" cm="1">
        <f t="array" ref="L27">IF(D47="wahr",B106:C106,"")</f>
        <v/>
      </c>
      <c r="O27" s="5" t="str" cm="1">
        <f t="array" ref="O27:P27">IF(D47="falsch",B106:C106,"")</f>
        <v>8c PS Fachdidaktik Kompetenzorientierte Leistungsbeurteilung</v>
      </c>
      <c r="P27" s="1">
        <v>1.5</v>
      </c>
      <c r="Q27" s="10" t="str">
        <f>IF(D47="wahr","Ja","Nein")</f>
        <v>Nein</v>
      </c>
      <c r="U27" t="str">
        <v>10b PS Fachdidaktik Interdisziplinäres Arbeiten</v>
      </c>
      <c r="V27">
        <v>1</v>
      </c>
      <c r="W27" s="9"/>
    </row>
    <row r="28" spans="1:23" ht="15.75" thickBot="1" x14ac:dyDescent="0.3">
      <c r="A28" s="9"/>
      <c r="B28" s="5" t="str">
        <f>Eingabemaske!B29</f>
        <v>9a VO Zielgruppenorientierte Ernährung</v>
      </c>
      <c r="C28" s="49">
        <v>3</v>
      </c>
      <c r="D28" s="1" t="str">
        <f>IF(Eingabemaske!C29=TRUE,"wahr","falsch")</f>
        <v>falsch</v>
      </c>
      <c r="G28" s="1"/>
      <c r="I28" s="5" t="str">
        <v>9a VO Zielgruppenorientierte Ernährung</v>
      </c>
      <c r="J28" s="1">
        <v>3</v>
      </c>
      <c r="L28" s="5" t="str" cm="1">
        <f t="array" ref="L28">IF(AND(D28="wahr",D27="wahr"),B107:C107,"")</f>
        <v/>
      </c>
      <c r="N28" s="1"/>
      <c r="O28" s="5" t="str" cm="1">
        <f t="array" ref="O28:P28">IF(OR(D28="falsch",D27="falsch"),B107:C107,"")</f>
        <v>9 VO Ernährungspsychologie und zielgruppenorientierte Ernährung</v>
      </c>
      <c r="P28" s="1">
        <v>4</v>
      </c>
      <c r="Q28" s="10" t="str">
        <f>IF(AND(D28="wahr",D27="wahr"),"Ja","Nein")</f>
        <v>Nein</v>
      </c>
      <c r="U28" t="str">
        <v>13 SE Seminar mit Bachelorarbeit</v>
      </c>
      <c r="V28">
        <v>5</v>
      </c>
      <c r="W28" s="9"/>
    </row>
    <row r="29" spans="1:23" ht="15.75" thickBot="1" x14ac:dyDescent="0.3">
      <c r="A29" s="9"/>
      <c r="B29" s="5" t="str">
        <f>Eingabemaske!B30</f>
        <v>9b PS Angewandte Ernährungslehre</v>
      </c>
      <c r="C29" s="49">
        <v>1.5</v>
      </c>
      <c r="D29" s="1" t="str">
        <f>IF(Eingabemaske!C30=TRUE,"wahr","falsch")</f>
        <v>falsch</v>
      </c>
      <c r="G29" s="1"/>
      <c r="I29" s="5" t="str">
        <v>9b PS Angewandte Ernährungslehre</v>
      </c>
      <c r="J29" s="1">
        <v>1.5</v>
      </c>
      <c r="L29" s="5" t="str" cm="1">
        <f t="array" ref="L29">IF(AND(D45="wahr",D44="wahr"),B108:C108,"")</f>
        <v/>
      </c>
      <c r="N29" s="1"/>
      <c r="O29" s="5" t="str" cm="1">
        <f t="array" ref="O29:P29">IF(OR(D45="falsch",D44="falsch"),B108:C108,"")</f>
        <v>10a PS Nachhaltigkeit und Welternährung</v>
      </c>
      <c r="P29" s="1">
        <v>2</v>
      </c>
      <c r="Q29" s="10" t="str">
        <f>IF(AND(D45="wahr",D44="wahr"),"Ja","Nein")</f>
        <v>Nein</v>
      </c>
      <c r="U29" t="str">
        <v>11 Individuelle Spezialisierung (anteilig - max. 5 ECTS-AP PM11)</v>
      </c>
      <c r="V29">
        <v>5</v>
      </c>
      <c r="W29" s="9"/>
    </row>
    <row r="30" spans="1:23" ht="15.75" thickBot="1" x14ac:dyDescent="0.3">
      <c r="A30" s="9"/>
      <c r="B30" s="5" t="str">
        <f>Eingabemaske!B31</f>
        <v>9c VO Ernährungswissenschaft II</v>
      </c>
      <c r="C30" s="49">
        <v>2</v>
      </c>
      <c r="D30" s="1" t="str">
        <f>IF(Eingabemaske!C31=TRUE,"wahr","falsch")</f>
        <v>falsch</v>
      </c>
      <c r="G30" s="1"/>
      <c r="I30" s="5" t="str">
        <v>9c VO Ernährungswissenschaft II</v>
      </c>
      <c r="J30" s="1">
        <v>2</v>
      </c>
      <c r="L30" s="5" t="str" cm="1">
        <f t="array" ref="L30">IF(D38="wahr",B109:C109,"")</f>
        <v/>
      </c>
      <c r="O30" s="5" t="str" cm="1">
        <f t="array" ref="O30:P30">IF(D38="falsch",B109:C109,"")</f>
        <v>10b PS Fachdidaktik Interdisziplinäres Arbeiten</v>
      </c>
      <c r="P30" s="1">
        <v>1</v>
      </c>
      <c r="Q30" s="10" t="str">
        <f>IF(D38="wahr","Ja","Nein")</f>
        <v>Nein</v>
      </c>
      <c r="U30" t="str">
        <v>12 PR Praxissemester – Fachdidaktischer</v>
      </c>
      <c r="V30">
        <v>6</v>
      </c>
      <c r="W30" s="9"/>
    </row>
    <row r="31" spans="1:23" ht="15.75" thickBot="1" x14ac:dyDescent="0.3">
      <c r="A31" s="9"/>
      <c r="B31" s="5" t="str">
        <f>Eingabemaske!B32</f>
        <v>9d PS Fachdidaktik Ernährung und Gesundheit</v>
      </c>
      <c r="C31" s="49"/>
      <c r="D31" s="1" t="str">
        <f>IF(Eingabemaske!C32=TRUE,"wahr","falsch")</f>
        <v>falsch</v>
      </c>
      <c r="G31" s="1"/>
      <c r="I31" s="5" t="str">
        <v>9d PS Fachdidaktik Ernährung und Gesundheit</v>
      </c>
      <c r="J31" s="1">
        <v>0</v>
      </c>
      <c r="L31" s="5"/>
      <c r="O31" s="5"/>
      <c r="P31" s="1"/>
      <c r="Q31" s="10"/>
      <c r="U31">
        <v>0</v>
      </c>
      <c r="V31">
        <v>0</v>
      </c>
      <c r="W31" s="9"/>
    </row>
    <row r="32" spans="1:23" ht="15.75" thickBot="1" x14ac:dyDescent="0.3">
      <c r="A32" s="9"/>
      <c r="B32" s="5" t="str">
        <f>Eingabemaske!B33</f>
        <v>10a PS Public Health</v>
      </c>
      <c r="C32" s="49">
        <v>2</v>
      </c>
      <c r="D32" s="1" t="str">
        <f>IF(Eingabemaske!C33=TRUE,"wahr","falsch")</f>
        <v>falsch</v>
      </c>
      <c r="G32" s="1"/>
      <c r="I32" s="5" t="str">
        <v>10a PS Public Health</v>
      </c>
      <c r="J32" s="1">
        <v>2</v>
      </c>
      <c r="L32" s="5" t="str" cm="1">
        <f t="array" ref="L32">IF(D48="wahr",B110:C110,"")</f>
        <v/>
      </c>
      <c r="O32" s="5" t="str" cm="1">
        <f t="array" ref="O32:P32">IF(D48="falsch",B110:C110,"")</f>
        <v>13 SE Seminar mit Bachelorarbeit</v>
      </c>
      <c r="P32" s="1">
        <v>5</v>
      </c>
      <c r="Q32" s="10" t="str">
        <f>IF(D48="wahr","Ja","Nein")</f>
        <v>Nein</v>
      </c>
      <c r="U32">
        <v>0</v>
      </c>
      <c r="V32">
        <v>0</v>
      </c>
      <c r="W32" s="9"/>
    </row>
    <row r="33" spans="1:23" ht="15.75" thickBot="1" x14ac:dyDescent="0.3">
      <c r="A33" s="9"/>
      <c r="B33" s="5" t="str">
        <f>Eingabemaske!B34</f>
        <v>10b PS Projekt Gesundheitsförderung</v>
      </c>
      <c r="C33" s="49">
        <v>3</v>
      </c>
      <c r="D33" s="1" t="str">
        <f>IF(Eingabemaske!C34=TRUE,"wahr","falsch")</f>
        <v>falsch</v>
      </c>
      <c r="G33" s="1"/>
      <c r="I33" s="5" t="str">
        <v>10b PS Projekt Gesundheitsförderung</v>
      </c>
      <c r="J33" s="1">
        <v>3</v>
      </c>
      <c r="L33" s="5" t="str" cm="1">
        <f t="array" ref="L33">IF(OR(D7="wahr",D17="wahr",D11="wahr",D31="wahr",D37="wahr",D41="wahr"),B111:C111,"")</f>
        <v/>
      </c>
      <c r="N33" s="1"/>
      <c r="O33" s="5" t="str" cm="1">
        <f t="array" ref="O33:P33">IF(AND(D7="falsch",D11="falsch",D17="falsch",D31="falsch",D37="falsch",D41="falsch"),B111:C111,"")</f>
        <v>11 Individuelle Spezialisierung (anteilig - max. 5 ECTS-AP PM11)</v>
      </c>
      <c r="P33" s="1">
        <v>5</v>
      </c>
      <c r="Q33" s="10" t="str">
        <f>IF(OR(D7="wahr",D11="wahr",D17="wahr",D31="wahr",D37="wahr",D41="wahr"),"Ja","Nein")</f>
        <v>Nein</v>
      </c>
      <c r="U33">
        <v>0</v>
      </c>
      <c r="V33">
        <v>0</v>
      </c>
      <c r="W33" s="9"/>
    </row>
    <row r="34" spans="1:23" ht="15.75" thickBot="1" x14ac:dyDescent="0.3">
      <c r="A34" s="9"/>
      <c r="B34" s="5" t="str">
        <f>Eingabemaske!B35</f>
        <v>11a VO Prävention und Diätetik</v>
      </c>
      <c r="C34" s="49">
        <v>3</v>
      </c>
      <c r="D34" s="1" t="str">
        <f>IF(Eingabemaske!C35=TRUE,"wahr","falsch")</f>
        <v>falsch</v>
      </c>
      <c r="G34" s="1"/>
      <c r="I34" s="5" t="str">
        <v>11a VO Prävention und Diätetik</v>
      </c>
      <c r="J34" s="1">
        <v>3</v>
      </c>
      <c r="L34" s="5" t="str" cm="1">
        <f t="array" ref="L34">IF(AND(D21="wahr",D50="wahr"),B112:C112,"")</f>
        <v/>
      </c>
      <c r="N34" s="1"/>
      <c r="O34" s="5" t="str" cm="1">
        <f t="array" ref="O34:P34">IF(OR(D21="falsch",D50="falsch"),B112:C112,"")</f>
        <v>11 Individuelle Spezialisierung</v>
      </c>
      <c r="P34" s="1">
        <v>5</v>
      </c>
      <c r="Q34" s="10"/>
      <c r="U34">
        <v>0</v>
      </c>
      <c r="V34">
        <v>0</v>
      </c>
      <c r="W34" s="9"/>
    </row>
    <row r="35" spans="1:23" ht="15.75" thickBot="1" x14ac:dyDescent="0.3">
      <c r="A35" s="9"/>
      <c r="B35" s="5" t="str">
        <f>Eingabemaske!B36</f>
        <v>11b UE Vertiefung Kochstudio</v>
      </c>
      <c r="C35" s="49">
        <v>4</v>
      </c>
      <c r="D35" s="1" t="str">
        <f>IF(Eingabemaske!C36=TRUE,"wahr","falsch")</f>
        <v>falsch</v>
      </c>
      <c r="G35" s="1"/>
      <c r="I35" s="5" t="str">
        <v>11b UE Vertiefung Kochstudio</v>
      </c>
      <c r="J35" s="1">
        <v>4</v>
      </c>
      <c r="L35" s="5" t="str" cm="1">
        <f t="array" ref="L35">IF(AND(D22="wahr",D51="wahr"),B113:C113,"")</f>
        <v/>
      </c>
      <c r="N35" s="1"/>
      <c r="O35" s="5" t="str" cm="1">
        <f t="array" ref="O35:P35">IF(OR(D22="falsch",D51="falsch"),B113:C113,"")</f>
        <v>11 Individuelle Spezialisierung</v>
      </c>
      <c r="P35" s="1">
        <v>5</v>
      </c>
      <c r="Q35" s="10"/>
      <c r="W35" s="9"/>
    </row>
    <row r="36" spans="1:23" ht="15.75" thickBot="1" x14ac:dyDescent="0.3">
      <c r="A36" s="9"/>
      <c r="B36" s="5" t="str">
        <f>Eingabemaske!B37</f>
        <v>12a UE Kreative Kochwerkstatt</v>
      </c>
      <c r="C36" s="49">
        <v>3</v>
      </c>
      <c r="D36" s="1" t="str">
        <f>IF(Eingabemaske!C37=TRUE,"wahr","falsch")</f>
        <v>falsch</v>
      </c>
      <c r="G36" s="1"/>
      <c r="I36" s="5" t="str">
        <v>12a UE Kreative Kochwerkstatt</v>
      </c>
      <c r="J36" s="1">
        <v>3</v>
      </c>
      <c r="L36" s="5" t="str" cm="1">
        <f t="array" ref="L36">IF(AND(D23="wahr",D52="wahr"),B114:C114,"")</f>
        <v/>
      </c>
      <c r="N36" s="1"/>
      <c r="O36" s="5" t="str" cm="1">
        <f t="array" ref="O36:P36">IF(OR(D23="falsch",D52="falsch"),B114:C114,"")</f>
        <v>11 Individuelle Spezialisierung</v>
      </c>
      <c r="P36" s="1">
        <v>5</v>
      </c>
      <c r="Q36" s="10"/>
      <c r="W36" s="9"/>
    </row>
    <row r="37" spans="1:23" ht="15.75" thickBot="1" x14ac:dyDescent="0.3">
      <c r="A37" s="9"/>
      <c r="B37" s="5" t="str">
        <f>Eingabemaske!B38</f>
        <v>12b PS Gemeinschaftsverpflegung</v>
      </c>
      <c r="C37" s="49"/>
      <c r="D37" s="1" t="str">
        <f>IF(Eingabemaske!C38=TRUE,"wahr","falsch")</f>
        <v>falsch</v>
      </c>
      <c r="G37" s="1"/>
      <c r="I37" s="5" t="str">
        <v>12b PS Gemeinschaftsverpflegung</v>
      </c>
      <c r="J37" s="1">
        <v>0</v>
      </c>
      <c r="L37" s="5"/>
      <c r="N37" s="1"/>
      <c r="O37" s="5"/>
      <c r="P37" s="1"/>
      <c r="Q37" s="10"/>
      <c r="W37" s="9"/>
    </row>
    <row r="38" spans="1:23" ht="15.75" thickBot="1" x14ac:dyDescent="0.3">
      <c r="A38" s="9"/>
      <c r="B38" s="5" t="str">
        <f>Eingabemaske!B39</f>
        <v>12c UE Interdisziplinäres Arbeiten</v>
      </c>
      <c r="C38" s="49">
        <v>1.5</v>
      </c>
      <c r="D38" s="1" t="str">
        <f>IF(Eingabemaske!C39=TRUE,"wahr","falsch")</f>
        <v>falsch</v>
      </c>
      <c r="G38" s="1"/>
      <c r="I38" s="5" t="str">
        <v>12c UE Interdisziplinäres Arbeiten</v>
      </c>
      <c r="J38" s="1">
        <v>1.5</v>
      </c>
      <c r="L38" s="5" t="str" cm="1">
        <f t="array" ref="L38">IF(AND(D24="wahr",D53="wahr"),B115:C115,"")</f>
        <v/>
      </c>
      <c r="N38" s="1"/>
      <c r="O38" s="5" t="str" cm="1">
        <f t="array" ref="O38:P38">IF(OR(D24="falsch",D53="falsch"),B115:C115,"")</f>
        <v>11 Individuelle Spezialisierung</v>
      </c>
      <c r="P38" s="1">
        <v>5</v>
      </c>
      <c r="Q38" s="10"/>
      <c r="W38" s="9"/>
    </row>
    <row r="39" spans="1:23" ht="15.75" thickBot="1" x14ac:dyDescent="0.3">
      <c r="A39" s="9"/>
      <c r="B39" s="5" t="str">
        <f>Eingabemaske!B40</f>
        <v>13a PS Ernährungswissenschaft III</v>
      </c>
      <c r="C39" s="49">
        <v>2</v>
      </c>
      <c r="D39" s="1" t="str">
        <f>IF(Eingabemaske!C40=TRUE,"wahr","falsch")</f>
        <v>falsch</v>
      </c>
      <c r="G39" s="1"/>
      <c r="I39" s="5" t="str">
        <v>13a PS Ernährungswissenschaft III</v>
      </c>
      <c r="J39" s="1">
        <v>2</v>
      </c>
      <c r="L39" s="5" t="str" cm="1">
        <f t="array" ref="L39">IF(AND(D25="wahr",D54="wahr"),B116:C116,"")</f>
        <v/>
      </c>
      <c r="N39" s="1"/>
      <c r="O39" s="5" t="str" cm="1">
        <f t="array" ref="O39:P39">IF(OR(D25="falsch",D54="falsch"),B116:C116,"")</f>
        <v>11 Individuelle Spezialisierung</v>
      </c>
      <c r="P39" s="1">
        <v>5</v>
      </c>
      <c r="Q39" s="10"/>
      <c r="W39" s="9"/>
    </row>
    <row r="40" spans="1:23" ht="15.75" thickBot="1" x14ac:dyDescent="0.3">
      <c r="A40" s="9"/>
      <c r="B40" s="5" t="str">
        <f>Eingabemaske!B41</f>
        <v>13b VO Politische Dimensionen des Haushalts</v>
      </c>
      <c r="C40" s="49">
        <v>3</v>
      </c>
      <c r="D40" s="1" t="str">
        <f>IF(Eingabemaske!C41=TRUE,"wahr","falsch")</f>
        <v>falsch</v>
      </c>
      <c r="G40" s="1"/>
      <c r="I40" s="5" t="str">
        <v>13b VO Politische Dimensionen des Haushalts</v>
      </c>
      <c r="J40" s="1">
        <v>3</v>
      </c>
      <c r="L40" s="5" t="str" cm="1">
        <f t="array" ref="L40">IF(D43="wahr",B117:C117,"")</f>
        <v/>
      </c>
      <c r="O40" s="5" t="str" cm="1">
        <f t="array" ref="O40:P40">IF(D43="falsch",B117:C117,"")</f>
        <v>12 PR Praxissemester – Fachdidaktischer</v>
      </c>
      <c r="P40" s="1">
        <v>6</v>
      </c>
      <c r="Q40" s="10" t="str">
        <f>IF(D43="wahr","Ja","Nein")</f>
        <v>Nein</v>
      </c>
      <c r="W40" s="9"/>
    </row>
    <row r="41" spans="1:23" ht="15.75" thickBot="1" x14ac:dyDescent="0.3">
      <c r="A41" s="9"/>
      <c r="B41" s="5" t="str">
        <f>Eingabemaske!B42</f>
        <v>13c PS Haushalt als Dienstleister</v>
      </c>
      <c r="C41" s="49"/>
      <c r="D41" s="1" t="str">
        <f>IF(Eingabemaske!C42=TRUE,"wahr","falsch")</f>
        <v>falsch</v>
      </c>
      <c r="G41" s="1"/>
      <c r="I41" s="5" t="str">
        <v>13c PS Haushalt als Dienstleister</v>
      </c>
      <c r="J41" s="1">
        <v>0</v>
      </c>
      <c r="L41" s="5"/>
      <c r="O41" s="5"/>
      <c r="P41" s="1"/>
      <c r="Q41" s="10"/>
      <c r="W41" s="9"/>
    </row>
    <row r="42" spans="1:23" ht="15.75" thickBot="1" x14ac:dyDescent="0.3">
      <c r="A42" s="9"/>
      <c r="B42" s="5" t="str">
        <f>Eingabemaske!B43</f>
        <v>13d UE Fachdidaktik Lehrausgänge und Exkursionen</v>
      </c>
      <c r="C42" s="49">
        <v>1</v>
      </c>
      <c r="D42" s="1" t="str">
        <f>IF(Eingabemaske!C43=TRUE,"wahr","falsch")</f>
        <v>falsch</v>
      </c>
      <c r="G42" s="1"/>
      <c r="I42" s="5" t="str">
        <v>13d UE Fachdidaktik Lehrausgänge und Exkursionen</v>
      </c>
      <c r="J42" s="1">
        <v>1</v>
      </c>
      <c r="L42" s="5"/>
      <c r="O42" s="5"/>
      <c r="P42" s="1"/>
      <c r="Q42" s="10"/>
      <c r="W42" s="9"/>
    </row>
    <row r="43" spans="1:23" ht="15.75" thickBot="1" x14ac:dyDescent="0.3">
      <c r="A43" s="9"/>
      <c r="B43" s="5" t="str">
        <f>Eingabemaske!B44</f>
        <v>14 PR Professionalisierung als Lehrperson</v>
      </c>
      <c r="C43" s="49">
        <v>5</v>
      </c>
      <c r="D43" s="1" t="str">
        <f>IF(Eingabemaske!C44=TRUE,"wahr","falsch")</f>
        <v>falsch</v>
      </c>
      <c r="G43" s="1"/>
      <c r="I43" s="5" t="str">
        <v>14 PR Professionalisierung als Lehrperson</v>
      </c>
      <c r="J43" s="1">
        <v>5</v>
      </c>
      <c r="L43" s="5"/>
      <c r="O43" s="5"/>
      <c r="P43" s="1"/>
      <c r="Q43" s="10"/>
      <c r="W43" s="9"/>
    </row>
    <row r="44" spans="1:23" ht="15.75" thickBot="1" x14ac:dyDescent="0.3">
      <c r="A44" s="9"/>
      <c r="B44" s="5" t="str">
        <f>Eingabemaske!B45</f>
        <v>15a PS Nachhaltigkeit – globale und individuelle Auswirkungen</v>
      </c>
      <c r="C44" s="49">
        <v>1.5</v>
      </c>
      <c r="D44" s="1" t="str">
        <f>IF(Eingabemaske!C45=TRUE,"wahr","falsch")</f>
        <v>falsch</v>
      </c>
      <c r="G44" s="1"/>
      <c r="I44" s="5" t="str">
        <v>15a PS Nachhaltigkeit – globale und individuelle Auswirkungen</v>
      </c>
      <c r="J44" s="1">
        <v>1.5</v>
      </c>
      <c r="L44" s="5"/>
      <c r="O44" s="5"/>
      <c r="P44" s="1"/>
      <c r="Q44" s="10"/>
      <c r="W44" s="9"/>
    </row>
    <row r="45" spans="1:23" ht="15.75" thickBot="1" x14ac:dyDescent="0.3">
      <c r="A45" s="9"/>
      <c r="B45" s="5" t="str">
        <f>Eingabemaske!B46</f>
        <v>15b PS Welternährung</v>
      </c>
      <c r="C45" s="49">
        <v>1</v>
      </c>
      <c r="D45" s="1" t="str">
        <f>IF(Eingabemaske!C46=TRUE,"wahr","falsch")</f>
        <v>falsch</v>
      </c>
      <c r="G45" s="1"/>
      <c r="I45" s="5" t="str">
        <v>15b PS Welternährung</v>
      </c>
      <c r="J45" s="1">
        <v>1</v>
      </c>
      <c r="L45" s="5"/>
      <c r="O45" s="5"/>
      <c r="P45" s="1"/>
      <c r="Q45" s="10"/>
      <c r="W45" s="9"/>
    </row>
    <row r="46" spans="1:23" ht="15.75" thickBot="1" x14ac:dyDescent="0.3">
      <c r="A46" s="9"/>
      <c r="B46" s="5" t="str">
        <f>Eingabemaske!B47</f>
        <v>15c PS Ernährungsökologie</v>
      </c>
      <c r="C46" s="49">
        <v>1</v>
      </c>
      <c r="D46" s="1" t="str">
        <f>IF(Eingabemaske!C47=TRUE,"wahr","falsch")</f>
        <v>falsch</v>
      </c>
      <c r="G46" s="1"/>
      <c r="I46" s="5" t="str">
        <v>15c PS Ernährungsökologie</v>
      </c>
      <c r="J46" s="1">
        <v>1</v>
      </c>
      <c r="L46" s="5"/>
      <c r="O46" s="5"/>
      <c r="P46" s="1"/>
      <c r="Q46" s="10"/>
      <c r="W46" s="9"/>
    </row>
    <row r="47" spans="1:23" ht="15.75" thickBot="1" x14ac:dyDescent="0.3">
      <c r="A47" s="9"/>
      <c r="B47" s="5" t="str">
        <f>Eingabemaske!B48</f>
        <v>15d PS Fachdidaktik kompetenzorientierte Leistungsbeurteilung</v>
      </c>
      <c r="C47" s="49">
        <v>1.5</v>
      </c>
      <c r="D47" s="1" t="str">
        <f>IF(Eingabemaske!C48=TRUE,"wahr","falsch")</f>
        <v>falsch</v>
      </c>
      <c r="G47" s="1"/>
      <c r="I47" s="5" t="str">
        <v>15d PS Fachdidaktik kompetenzorientierte Leistungsbeurteilung</v>
      </c>
      <c r="J47" s="1">
        <v>1.5</v>
      </c>
      <c r="L47" s="5"/>
      <c r="O47" s="5"/>
      <c r="P47" s="1"/>
      <c r="Q47" s="10"/>
      <c r="W47" s="9"/>
    </row>
    <row r="48" spans="1:23" ht="15.75" thickBot="1" x14ac:dyDescent="0.3">
      <c r="A48" s="9"/>
      <c r="B48" s="5" t="str">
        <f>Eingabemaske!B49</f>
        <v>16 SE Seminar mit Bachelorarbeit</v>
      </c>
      <c r="C48" s="49">
        <v>7.5</v>
      </c>
      <c r="D48" s="1" t="str">
        <f>IF(Eingabemaske!C49=TRUE,"wahr","falsch")</f>
        <v>falsch</v>
      </c>
      <c r="G48" s="1"/>
      <c r="I48" s="5" t="str">
        <v>16 SE Seminar mit Bachelorarbeit</v>
      </c>
      <c r="J48" s="1">
        <v>7.5</v>
      </c>
      <c r="L48" s="5"/>
      <c r="O48" s="5"/>
      <c r="P48" s="1"/>
      <c r="Q48" s="10"/>
      <c r="W48" s="9"/>
    </row>
    <row r="49" spans="1:23" ht="15.75" thickBot="1" x14ac:dyDescent="0.3">
      <c r="A49" s="9"/>
      <c r="B49" s="5">
        <f>Eingabemaske!B50</f>
        <v>0</v>
      </c>
      <c r="C49" s="49"/>
      <c r="D49" s="1"/>
      <c r="G49" s="1"/>
      <c r="I49" s="5"/>
      <c r="J49" s="1"/>
      <c r="L49" s="5"/>
      <c r="O49" s="5"/>
      <c r="P49" s="1"/>
      <c r="Q49" s="10"/>
      <c r="W49" s="9"/>
    </row>
    <row r="50" spans="1:23" ht="15.75" thickBot="1" x14ac:dyDescent="0.3">
      <c r="A50" s="9"/>
      <c r="B50" s="5">
        <f>Eingabemaske!B50</f>
        <v>0</v>
      </c>
      <c r="C50" s="49"/>
      <c r="D50" s="1"/>
      <c r="G50" s="1"/>
      <c r="I50" s="5"/>
      <c r="J50" s="1"/>
      <c r="L50" s="5"/>
      <c r="O50" s="5"/>
      <c r="P50" s="1"/>
      <c r="Q50" s="10"/>
      <c r="W50" s="9"/>
    </row>
    <row r="51" spans="1:23" ht="15.75" thickBot="1" x14ac:dyDescent="0.3">
      <c r="A51" s="9"/>
      <c r="B51" s="5">
        <f>Eingabemaske!B51</f>
        <v>0</v>
      </c>
      <c r="C51" s="49"/>
      <c r="D51" s="1"/>
      <c r="G51" s="1"/>
      <c r="I51" s="5"/>
      <c r="J51" s="1"/>
      <c r="L51" s="5"/>
      <c r="O51" s="5"/>
      <c r="P51" s="1"/>
      <c r="Q51" s="10"/>
      <c r="W51" s="9"/>
    </row>
    <row r="52" spans="1:23" ht="15.75" thickBot="1" x14ac:dyDescent="0.3">
      <c r="A52" s="9"/>
      <c r="B52" s="5">
        <f>Eingabemaske!B52</f>
        <v>0</v>
      </c>
      <c r="C52" s="49"/>
      <c r="D52" s="1"/>
      <c r="G52" s="1"/>
      <c r="I52" s="5"/>
      <c r="J52" s="1"/>
      <c r="L52" s="5"/>
      <c r="O52" s="5"/>
      <c r="P52" s="1"/>
      <c r="Q52" s="10"/>
      <c r="W52" s="9"/>
    </row>
    <row r="53" spans="1:23" ht="15.75" thickBot="1" x14ac:dyDescent="0.3">
      <c r="A53" s="9"/>
      <c r="B53" s="5">
        <f>Eingabemaske!B53</f>
        <v>0</v>
      </c>
      <c r="C53" s="49"/>
      <c r="D53" s="1"/>
      <c r="G53" s="1"/>
      <c r="I53" s="5"/>
      <c r="J53" s="1"/>
      <c r="L53" s="5"/>
      <c r="O53" s="5"/>
      <c r="P53" s="1"/>
      <c r="Q53" s="10"/>
      <c r="W53" s="9"/>
    </row>
    <row r="54" spans="1:23" ht="15.75" thickBot="1" x14ac:dyDescent="0.3">
      <c r="A54" s="9"/>
      <c r="B54" s="5" t="str">
        <f>Eingabemaske!B54</f>
        <v>Keine Äquivalenzen:</v>
      </c>
      <c r="C54" s="49"/>
      <c r="D54" s="1"/>
      <c r="G54" s="1"/>
      <c r="I54" s="5"/>
      <c r="J54" s="1"/>
      <c r="L54" s="5"/>
      <c r="O54" s="5"/>
      <c r="P54" s="1"/>
      <c r="Q54" s="10"/>
      <c r="W54" s="9"/>
    </row>
    <row r="55" spans="1:23" x14ac:dyDescent="0.25">
      <c r="A55" s="9"/>
      <c r="B55" s="5" t="e">
        <f>Eingabemaske!#REF!</f>
        <v>#REF!</v>
      </c>
      <c r="C55" s="49"/>
      <c r="D55" s="1"/>
      <c r="G55" s="1"/>
      <c r="I55" s="5"/>
      <c r="J55" s="1"/>
      <c r="L55" s="5"/>
      <c r="O55" s="5"/>
      <c r="P55" s="1"/>
      <c r="Q55" s="10"/>
      <c r="W55" s="9"/>
    </row>
    <row r="56" spans="1:23" x14ac:dyDescent="0.25">
      <c r="A56" s="9"/>
      <c r="B56" s="9"/>
      <c r="C56" s="40"/>
      <c r="D56" s="40"/>
      <c r="E56" s="9"/>
      <c r="F56" s="9"/>
      <c r="G56" s="40"/>
      <c r="H56" s="9"/>
      <c r="I56" s="9"/>
      <c r="J56" s="40"/>
      <c r="K56" s="9"/>
      <c r="L56" s="41"/>
      <c r="M56" s="9"/>
      <c r="N56" s="9"/>
      <c r="O56" s="41"/>
      <c r="P56" s="40"/>
      <c r="Q56" s="10" t="str">
        <f t="shared" ref="Q56:Q59" si="1">IF(D56="wahr","Ja","Nein")</f>
        <v>Nein</v>
      </c>
      <c r="R56" s="9"/>
      <c r="S56" s="9"/>
      <c r="T56" s="9"/>
      <c r="U56" s="9"/>
      <c r="V56" s="9"/>
      <c r="W56" s="9"/>
    </row>
    <row r="57" spans="1:23" x14ac:dyDescent="0.25">
      <c r="A57" s="9"/>
      <c r="B57" s="9"/>
      <c r="C57" s="40"/>
      <c r="D57" s="40"/>
      <c r="E57" s="9"/>
      <c r="F57" s="9"/>
      <c r="G57" s="40"/>
      <c r="H57" s="9"/>
      <c r="I57" s="9"/>
      <c r="J57" s="40"/>
      <c r="K57" s="9"/>
      <c r="L57" s="41"/>
      <c r="M57" s="9"/>
      <c r="N57" s="9"/>
      <c r="O57" s="41"/>
      <c r="P57" s="40"/>
      <c r="Q57" s="10" t="str">
        <f t="shared" si="1"/>
        <v>Nein</v>
      </c>
      <c r="R57" s="9"/>
      <c r="S57" s="9"/>
      <c r="T57" s="9"/>
      <c r="U57" s="9"/>
      <c r="V57" s="9"/>
      <c r="W57" s="9"/>
    </row>
    <row r="58" spans="1:23" x14ac:dyDescent="0.25">
      <c r="A58" s="9"/>
      <c r="B58" s="9"/>
      <c r="C58" s="40"/>
      <c r="D58" s="40"/>
      <c r="E58" s="9"/>
      <c r="F58" s="9"/>
      <c r="G58" s="40"/>
      <c r="H58" s="9"/>
      <c r="I58" s="9"/>
      <c r="J58" s="40"/>
      <c r="K58" s="9"/>
      <c r="L58" s="41"/>
      <c r="M58" s="9"/>
      <c r="N58" s="9"/>
      <c r="O58" s="41"/>
      <c r="P58" s="40"/>
      <c r="Q58" s="10" t="str">
        <f t="shared" si="1"/>
        <v>Nein</v>
      </c>
      <c r="R58" s="9"/>
      <c r="S58" s="9"/>
      <c r="T58" s="9"/>
      <c r="U58" s="9"/>
      <c r="V58" s="9"/>
      <c r="W58" s="9"/>
    </row>
    <row r="59" spans="1:23" x14ac:dyDescent="0.25">
      <c r="A59" s="9"/>
      <c r="B59" s="9"/>
      <c r="C59" s="40"/>
      <c r="D59" s="40"/>
      <c r="E59" s="9"/>
      <c r="F59" s="9"/>
      <c r="G59" s="40"/>
      <c r="H59" s="9"/>
      <c r="I59" s="9"/>
      <c r="J59" s="40"/>
      <c r="K59" s="9"/>
      <c r="L59" s="41"/>
      <c r="M59" s="9"/>
      <c r="N59" s="9"/>
      <c r="O59" s="41"/>
      <c r="P59" s="40"/>
      <c r="Q59" s="10" t="str">
        <f t="shared" si="1"/>
        <v>Nein</v>
      </c>
      <c r="R59" s="9"/>
      <c r="S59" s="9"/>
      <c r="T59" s="9"/>
      <c r="U59" s="9"/>
      <c r="V59" s="9"/>
      <c r="W59" s="9"/>
    </row>
    <row r="60" spans="1:23" x14ac:dyDescent="0.25">
      <c r="C60" s="1">
        <f>SUM(C2:C59)</f>
        <v>90.5</v>
      </c>
      <c r="G60">
        <f>SUM(G2:G59)</f>
        <v>0</v>
      </c>
      <c r="I60" s="9"/>
      <c r="J60">
        <f t="shared" ref="J60" si="2">SUM(J3:J59)</f>
        <v>88.5</v>
      </c>
      <c r="M60">
        <f>SUM(M2:M59)</f>
        <v>0</v>
      </c>
      <c r="P60">
        <f>SUM(P2:P59)</f>
        <v>101</v>
      </c>
      <c r="Q60" s="10"/>
      <c r="W60" s="9"/>
    </row>
    <row r="61" spans="1:23" ht="15.75" thickBot="1" x14ac:dyDescent="0.3">
      <c r="C61" s="1"/>
      <c r="I61" s="9"/>
      <c r="Q61" s="10"/>
      <c r="W61" s="9"/>
    </row>
    <row r="62" spans="1:23" x14ac:dyDescent="0.25">
      <c r="C62" s="1"/>
      <c r="I62" s="9"/>
      <c r="N62" s="42"/>
      <c r="O62" s="43"/>
      <c r="P62" s="43"/>
      <c r="Q62" s="44"/>
      <c r="W62" s="9"/>
    </row>
    <row r="63" spans="1:23" x14ac:dyDescent="0.25">
      <c r="A63" s="54"/>
      <c r="I63" s="9"/>
      <c r="L63" t="str" cm="1">
        <f t="array" ref="L63">IF(D34="wahr",B119:C119,"")</f>
        <v/>
      </c>
      <c r="N63" s="45"/>
      <c r="O63" s="5" t="str" cm="1">
        <f t="array" ref="O63:P63">IF(D34="falsch",B119:C119,"")</f>
        <v>2c VO Prävention und Diätetik</v>
      </c>
      <c r="P63">
        <v>3</v>
      </c>
      <c r="Q63" s="46" t="str">
        <f>IF(D34="wahr","Ja","Nein")</f>
        <v>Nein</v>
      </c>
      <c r="R63" t="str" cm="1">
        <f t="array" ref="R63">_xlfn._xlws.FILTER(L63:M78,Q63:Q78="Ja","")</f>
        <v/>
      </c>
      <c r="U63" t="str" cm="1">
        <f t="array" ref="U63:V75">_xlfn._xlws.FILTER(O63:P78,Q63:Q78="Nein","")</f>
        <v>2c VO Prävention und Diätetik</v>
      </c>
      <c r="V63">
        <v>3</v>
      </c>
      <c r="W63" s="9"/>
    </row>
    <row r="64" spans="1:23" x14ac:dyDescent="0.25">
      <c r="A64" s="54"/>
      <c r="I64" s="9"/>
      <c r="L64" t="str" cm="1">
        <f t="array" ref="L64">IF(D35="wahr",B120:C120,"")</f>
        <v/>
      </c>
      <c r="N64" s="45"/>
      <c r="O64" s="5" t="str" cm="1">
        <f t="array" ref="O64:P64">IF(D35="falsch",B120:C120,"")</f>
        <v>2d UE Kochwerkstatt Diätetik</v>
      </c>
      <c r="P64">
        <v>3</v>
      </c>
      <c r="Q64" s="46" t="str">
        <f>IF(D35="wahr","Ja","Nein")</f>
        <v>Nein</v>
      </c>
      <c r="U64" t="str">
        <v>2d UE Kochwerkstatt Diätetik</v>
      </c>
      <c r="V64">
        <v>3</v>
      </c>
      <c r="W64" s="9"/>
    </row>
    <row r="65" spans="1:23" x14ac:dyDescent="0.25">
      <c r="A65" s="54"/>
      <c r="I65" s="9"/>
      <c r="L65" t="str" cm="1">
        <f t="array" ref="L65">IF(AND(D33="wahr",D42="wahr"),B121:C121,"")</f>
        <v/>
      </c>
      <c r="N65" s="45"/>
      <c r="O65" s="5" t="str" cm="1">
        <f t="array" ref="O65:P65">IF(OR(D33="falsch",D42="falsch"),B121:C121,"")</f>
        <v>3d UE Exkursionen und Projektmanagement in der schulischen Gesundheitsförderung</v>
      </c>
      <c r="P65">
        <v>3</v>
      </c>
      <c r="Q65" s="46" t="str">
        <f>IF(AND(D33="wahr",D42="wahr"),"Ja","Nein")</f>
        <v>Nein</v>
      </c>
      <c r="U65" t="str">
        <v>3d UE Exkursionen und Projektmanagement in der schulischen Gesundheitsförderung</v>
      </c>
      <c r="V65">
        <v>3</v>
      </c>
      <c r="W65" s="9"/>
    </row>
    <row r="66" spans="1:23" x14ac:dyDescent="0.25">
      <c r="A66" s="54"/>
      <c r="I66" s="9"/>
      <c r="L66" t="str" cm="1">
        <f t="array" ref="L66">IF(D19="wahr",B122:C122,"")</f>
        <v/>
      </c>
      <c r="N66" s="45"/>
      <c r="O66" s="5" cm="1">
        <f t="array" ref="O66:P66">IF(D19="falsch",B122:C122,"")</f>
        <v>0</v>
      </c>
      <c r="P66">
        <v>0</v>
      </c>
      <c r="Q66" s="46"/>
      <c r="U66" t="str">
        <v>1a VO Ernährungskommunikation</v>
      </c>
      <c r="V66">
        <v>2</v>
      </c>
      <c r="W66" s="9"/>
    </row>
    <row r="67" spans="1:23" x14ac:dyDescent="0.25">
      <c r="A67" s="54"/>
      <c r="I67" s="9"/>
      <c r="L67" t="str" cm="1">
        <f t="array" ref="L67">IF(D21="wahr",B123:C123,"")</f>
        <v/>
      </c>
      <c r="N67" s="45"/>
      <c r="O67" s="5" cm="1">
        <f t="array" ref="O67:P67">IF(D21="falsch",B123:C123,"")</f>
        <v>0</v>
      </c>
      <c r="P67">
        <v>0</v>
      </c>
      <c r="Q67" s="46"/>
      <c r="U67" t="str">
        <v>1b UE Fachdidaktik Ernährungskommunikation</v>
      </c>
      <c r="V67">
        <v>2.5</v>
      </c>
      <c r="W67" s="9"/>
    </row>
    <row r="68" spans="1:23" x14ac:dyDescent="0.25">
      <c r="A68" s="54"/>
      <c r="I68" s="9"/>
      <c r="L68" t="str" cm="1">
        <f t="array" ref="L68">IF(D16="wahr",B124:C124,"")</f>
        <v/>
      </c>
      <c r="N68" s="45"/>
      <c r="O68" s="5" cm="1">
        <f t="array" ref="O68:P68">IF(D16="falsch",B124:C124,"")</f>
        <v>0</v>
      </c>
      <c r="P68">
        <v>0</v>
      </c>
      <c r="Q68" s="46"/>
      <c r="U68" t="str">
        <v>1c VO Ernährungssoziologie und-kultur</v>
      </c>
      <c r="V68">
        <v>3</v>
      </c>
      <c r="W68" s="9"/>
    </row>
    <row r="69" spans="1:23" x14ac:dyDescent="0.25">
      <c r="A69" s="54"/>
      <c r="I69" s="9"/>
      <c r="L69" t="str" cm="1">
        <f t="array" ref="L69">IF(D65="wahr",#REF!,"")</f>
        <v/>
      </c>
      <c r="N69" s="45"/>
      <c r="O69" s="53" t="s">
        <v>103</v>
      </c>
      <c r="P69" s="53">
        <v>2</v>
      </c>
      <c r="Q69" s="46" t="s">
        <v>15</v>
      </c>
      <c r="U69" t="str">
        <v>1d UE Fachspezifische, quantitative und qualitative Forschungsmethoden</v>
      </c>
      <c r="V69">
        <v>2.5</v>
      </c>
      <c r="W69" s="9"/>
    </row>
    <row r="70" spans="1:23" x14ac:dyDescent="0.25">
      <c r="A70" s="54"/>
      <c r="I70" s="9"/>
      <c r="L70" t="str" cm="1">
        <f t="array" ref="L70">IF(D66="wahr",#REF!,"")</f>
        <v/>
      </c>
      <c r="N70" s="45"/>
      <c r="O70" s="53" t="s">
        <v>104</v>
      </c>
      <c r="P70" s="53">
        <v>2.5</v>
      </c>
      <c r="Q70" s="46" t="s">
        <v>15</v>
      </c>
      <c r="U70" t="str">
        <v>2a VO Gesundheitsziele und -politik</v>
      </c>
      <c r="V70">
        <v>1.5</v>
      </c>
      <c r="W70" s="9"/>
    </row>
    <row r="71" spans="1:23" x14ac:dyDescent="0.25">
      <c r="A71" s="54"/>
      <c r="I71" s="9"/>
      <c r="L71" t="str" cm="1">
        <f t="array" ref="L71">IF(D67="wahr",#REF!,"")</f>
        <v/>
      </c>
      <c r="N71" s="45"/>
      <c r="O71" s="53" t="s">
        <v>105</v>
      </c>
      <c r="P71" s="53">
        <v>3</v>
      </c>
      <c r="Q71" s="46" t="s">
        <v>15</v>
      </c>
      <c r="U71" t="str">
        <v>2b VO Gesundheitssoziologie und -kultur</v>
      </c>
      <c r="V71">
        <v>2</v>
      </c>
      <c r="W71" s="9"/>
    </row>
    <row r="72" spans="1:23" ht="14.25" customHeight="1" x14ac:dyDescent="0.25">
      <c r="A72" s="54"/>
      <c r="I72" s="9"/>
      <c r="L72" t="str" cm="1">
        <f t="array" ref="L72">IF(D68="wahr",#REF!,"")</f>
        <v/>
      </c>
      <c r="N72" s="45"/>
      <c r="O72" s="53" t="s">
        <v>106</v>
      </c>
      <c r="P72" s="53">
        <v>2.5</v>
      </c>
      <c r="Q72" s="46" t="s">
        <v>15</v>
      </c>
      <c r="U72" t="str">
        <v>3a VO Gesundheits- und Ernährungsbildung</v>
      </c>
      <c r="V72">
        <v>2</v>
      </c>
      <c r="W72" s="9"/>
    </row>
    <row r="73" spans="1:23" x14ac:dyDescent="0.25">
      <c r="A73" s="54"/>
      <c r="I73" s="9"/>
      <c r="L73" t="str" cm="1">
        <f t="array" ref="L73">IF(D69="wahr",#REF!,"")</f>
        <v/>
      </c>
      <c r="N73" s="45"/>
      <c r="O73" s="55" t="s">
        <v>107</v>
      </c>
      <c r="P73" s="55">
        <v>1.5</v>
      </c>
      <c r="Q73" s="46" t="s">
        <v>15</v>
      </c>
      <c r="U73" t="str">
        <v>3b UE Fachdidaktik Ernährung- und Verbraucher:innenbildung</v>
      </c>
      <c r="V73">
        <v>2.5</v>
      </c>
      <c r="W73" s="9"/>
    </row>
    <row r="74" spans="1:23" x14ac:dyDescent="0.25">
      <c r="A74" s="54"/>
      <c r="I74" s="9"/>
      <c r="L74" t="str" cm="1">
        <f t="array" ref="L74">IF(D70="wahr",#REF!,"")</f>
        <v/>
      </c>
      <c r="N74" s="45"/>
      <c r="O74" s="55" t="s">
        <v>108</v>
      </c>
      <c r="P74" s="55">
        <v>2</v>
      </c>
      <c r="Q74" s="46" t="s">
        <v>15</v>
      </c>
      <c r="U74" t="str">
        <v>3c UE Aspekte der Prävention und Gesundheitsförderung</v>
      </c>
      <c r="V74">
        <v>3</v>
      </c>
      <c r="W74" s="9"/>
    </row>
    <row r="75" spans="1:23" x14ac:dyDescent="0.25">
      <c r="I75" s="9"/>
      <c r="L75" t="str" cm="1">
        <f t="array" ref="L75">IF(D71="wahr",#REF!,"")</f>
        <v/>
      </c>
      <c r="N75" s="45"/>
      <c r="O75" s="55" t="s">
        <v>109</v>
      </c>
      <c r="P75" s="55">
        <v>2</v>
      </c>
      <c r="Q75" s="46" t="s">
        <v>15</v>
      </c>
      <c r="U75" t="str">
        <v>4 PR Fachdidaktische Begleitlehrveranstaltung zum Masterpraktikum</v>
      </c>
      <c r="V75">
        <v>2</v>
      </c>
      <c r="W75" s="9"/>
    </row>
    <row r="76" spans="1:23" x14ac:dyDescent="0.25">
      <c r="I76" s="9"/>
      <c r="N76" s="45"/>
      <c r="O76" s="55" t="s">
        <v>110</v>
      </c>
      <c r="P76" s="55">
        <v>2.5</v>
      </c>
      <c r="Q76" s="46" t="s">
        <v>15</v>
      </c>
      <c r="W76" s="9"/>
    </row>
    <row r="77" spans="1:23" x14ac:dyDescent="0.25">
      <c r="I77" s="9"/>
      <c r="N77" s="45"/>
      <c r="O77" s="55" t="s">
        <v>111</v>
      </c>
      <c r="P77" s="55">
        <v>3</v>
      </c>
      <c r="Q77" s="46" t="s">
        <v>15</v>
      </c>
      <c r="W77" s="9"/>
    </row>
    <row r="78" spans="1:23" x14ac:dyDescent="0.25">
      <c r="I78" s="9"/>
      <c r="N78" s="45"/>
      <c r="O78" s="55" t="s">
        <v>112</v>
      </c>
      <c r="P78" s="55">
        <v>2</v>
      </c>
      <c r="Q78" s="46" t="s">
        <v>15</v>
      </c>
      <c r="W78" s="9"/>
    </row>
    <row r="79" spans="1:23" x14ac:dyDescent="0.25">
      <c r="C79" s="1"/>
      <c r="I79" s="9"/>
      <c r="N79" s="45"/>
      <c r="P79">
        <f>SUM(P63:P78)</f>
        <v>32</v>
      </c>
      <c r="Q79" s="46"/>
      <c r="W79" s="9"/>
    </row>
    <row r="80" spans="1:23" ht="15.75" thickBot="1" x14ac:dyDescent="0.3">
      <c r="C80" s="1"/>
      <c r="I80" s="9"/>
      <c r="N80" s="47"/>
      <c r="O80" s="12"/>
      <c r="P80" s="12"/>
      <c r="Q80" s="48"/>
      <c r="W80" s="9"/>
    </row>
    <row r="81" spans="1:23" x14ac:dyDescent="0.25">
      <c r="A81" s="9"/>
      <c r="B81" s="9"/>
      <c r="C81" s="40"/>
      <c r="D81" s="9"/>
      <c r="E81" s="9"/>
      <c r="F81" s="9"/>
      <c r="G81" s="9"/>
      <c r="H81" s="9"/>
      <c r="I81" s="9"/>
      <c r="J81" s="9"/>
      <c r="K81" s="9"/>
      <c r="L81" s="9"/>
      <c r="M81" s="9"/>
      <c r="N81" s="9"/>
      <c r="O81" s="9"/>
      <c r="P81" s="9"/>
      <c r="Q81" s="9"/>
      <c r="R81" s="9"/>
      <c r="S81" s="9"/>
      <c r="T81" s="9"/>
      <c r="U81" s="9"/>
      <c r="V81" s="9"/>
      <c r="W81" s="9"/>
    </row>
    <row r="82" spans="1:23" x14ac:dyDescent="0.25">
      <c r="A82" s="9"/>
      <c r="B82" s="9"/>
      <c r="C82" s="9"/>
      <c r="D82" s="9"/>
      <c r="E82" s="9"/>
      <c r="F82" s="9"/>
      <c r="G82" s="9"/>
      <c r="H82" s="9"/>
      <c r="I82" s="9"/>
      <c r="J82" s="9"/>
      <c r="K82" s="9"/>
      <c r="L82" s="9"/>
      <c r="M82" s="9"/>
      <c r="N82" s="9"/>
      <c r="O82" s="9"/>
      <c r="P82" s="9"/>
      <c r="Q82" s="9"/>
      <c r="R82" s="9"/>
      <c r="S82" s="9"/>
      <c r="T82" s="9"/>
      <c r="U82" s="9"/>
      <c r="V82" s="9"/>
      <c r="W82" s="9"/>
    </row>
    <row r="83" spans="1:23" ht="15.75" thickBot="1" x14ac:dyDescent="0.3">
      <c r="A83" s="9"/>
      <c r="B83" s="9"/>
      <c r="C83" s="9"/>
      <c r="D83" s="9"/>
      <c r="E83" s="9"/>
      <c r="F83" s="9"/>
      <c r="G83" s="9"/>
      <c r="H83" s="9"/>
      <c r="I83" s="9"/>
      <c r="J83" s="9"/>
      <c r="K83" s="9"/>
      <c r="L83" s="9"/>
      <c r="M83" s="9"/>
      <c r="N83" s="9"/>
      <c r="O83" s="9"/>
      <c r="P83" s="9"/>
      <c r="Q83" s="9"/>
      <c r="R83" s="9"/>
      <c r="S83" s="9"/>
      <c r="T83" s="9"/>
      <c r="U83" s="9"/>
      <c r="V83" s="9"/>
      <c r="W83" s="9"/>
    </row>
    <row r="84" spans="1:23" x14ac:dyDescent="0.25">
      <c r="A84" s="103" t="s">
        <v>14</v>
      </c>
      <c r="B84" s="56" t="s">
        <v>71</v>
      </c>
      <c r="C84" s="50">
        <v>3</v>
      </c>
    </row>
    <row r="85" spans="1:23" x14ac:dyDescent="0.25">
      <c r="A85" s="104"/>
      <c r="B85" s="57" t="s">
        <v>72</v>
      </c>
      <c r="C85" s="51">
        <v>3</v>
      </c>
    </row>
    <row r="86" spans="1:23" x14ac:dyDescent="0.25">
      <c r="A86" s="104"/>
      <c r="B86" s="57" t="s">
        <v>73</v>
      </c>
      <c r="C86" s="51">
        <v>3</v>
      </c>
      <c r="O86" s="55" t="s">
        <v>16</v>
      </c>
      <c r="P86" s="55"/>
      <c r="Q86" s="55"/>
      <c r="R86" s="55"/>
    </row>
    <row r="87" spans="1:23" x14ac:dyDescent="0.25">
      <c r="A87" s="104"/>
      <c r="B87" s="57" t="s">
        <v>74</v>
      </c>
      <c r="C87" s="51">
        <v>2</v>
      </c>
    </row>
    <row r="88" spans="1:23" x14ac:dyDescent="0.25">
      <c r="A88" s="104"/>
      <c r="B88" s="57" t="s">
        <v>75</v>
      </c>
      <c r="C88" s="51">
        <v>3</v>
      </c>
    </row>
    <row r="89" spans="1:23" x14ac:dyDescent="0.25">
      <c r="A89" s="104"/>
      <c r="B89" s="57" t="s">
        <v>76</v>
      </c>
      <c r="C89" s="51">
        <v>2</v>
      </c>
    </row>
    <row r="90" spans="1:23" x14ac:dyDescent="0.25">
      <c r="A90" s="104"/>
      <c r="B90" s="57" t="s">
        <v>77</v>
      </c>
      <c r="C90" s="51">
        <v>2</v>
      </c>
    </row>
    <row r="91" spans="1:23" x14ac:dyDescent="0.25">
      <c r="A91" s="104"/>
      <c r="B91" s="57" t="s">
        <v>78</v>
      </c>
      <c r="C91" s="51">
        <v>2.5</v>
      </c>
      <c r="E91" s="59"/>
      <c r="F91" s="59"/>
      <c r="G91" s="59"/>
    </row>
    <row r="92" spans="1:23" x14ac:dyDescent="0.25">
      <c r="A92" s="104"/>
      <c r="B92" s="57" t="s">
        <v>79</v>
      </c>
      <c r="C92" s="51">
        <v>1.5</v>
      </c>
      <c r="E92" s="59"/>
      <c r="F92" s="60" t="s">
        <v>17</v>
      </c>
      <c r="G92" s="59"/>
    </row>
    <row r="93" spans="1:23" x14ac:dyDescent="0.25">
      <c r="A93" s="104"/>
      <c r="B93" s="57" t="s">
        <v>80</v>
      </c>
      <c r="C93" s="51">
        <v>2</v>
      </c>
      <c r="E93" s="59"/>
      <c r="F93" s="59"/>
      <c r="G93" s="59"/>
    </row>
    <row r="94" spans="1:23" x14ac:dyDescent="0.25">
      <c r="A94" s="104"/>
      <c r="B94" s="57" t="s">
        <v>81</v>
      </c>
      <c r="C94" s="51">
        <v>2</v>
      </c>
    </row>
    <row r="95" spans="1:23" x14ac:dyDescent="0.25">
      <c r="A95" s="104"/>
      <c r="B95" s="57" t="s">
        <v>82</v>
      </c>
      <c r="C95" s="51">
        <v>1.5</v>
      </c>
    </row>
    <row r="96" spans="1:23" x14ac:dyDescent="0.25">
      <c r="A96" s="104"/>
      <c r="B96" s="57" t="s">
        <v>83</v>
      </c>
      <c r="C96" s="51">
        <v>3</v>
      </c>
    </row>
    <row r="97" spans="1:3" x14ac:dyDescent="0.25">
      <c r="A97" s="104"/>
      <c r="B97" s="57" t="s">
        <v>84</v>
      </c>
      <c r="C97" s="51">
        <v>2</v>
      </c>
    </row>
    <row r="98" spans="1:3" x14ac:dyDescent="0.25">
      <c r="A98" s="104"/>
      <c r="B98" s="57" t="s">
        <v>85</v>
      </c>
      <c r="C98" s="51">
        <v>3</v>
      </c>
    </row>
    <row r="99" spans="1:3" x14ac:dyDescent="0.25">
      <c r="A99" s="104"/>
      <c r="B99" s="57" t="s">
        <v>86</v>
      </c>
      <c r="C99" s="51">
        <v>3</v>
      </c>
    </row>
    <row r="100" spans="1:3" x14ac:dyDescent="0.25">
      <c r="A100" s="104"/>
      <c r="B100" s="57" t="s">
        <v>87</v>
      </c>
      <c r="C100" s="51">
        <v>2</v>
      </c>
    </row>
    <row r="101" spans="1:3" x14ac:dyDescent="0.25">
      <c r="A101" s="104"/>
      <c r="B101" s="57" t="s">
        <v>88</v>
      </c>
      <c r="C101" s="51">
        <v>1.5</v>
      </c>
    </row>
    <row r="102" spans="1:3" x14ac:dyDescent="0.25">
      <c r="A102" s="104"/>
      <c r="B102" s="57" t="s">
        <v>89</v>
      </c>
      <c r="C102" s="51">
        <v>2</v>
      </c>
    </row>
    <row r="103" spans="1:3" x14ac:dyDescent="0.25">
      <c r="A103" s="104"/>
      <c r="B103" s="57" t="s">
        <v>90</v>
      </c>
      <c r="C103" s="51">
        <v>2</v>
      </c>
    </row>
    <row r="104" spans="1:3" x14ac:dyDescent="0.25">
      <c r="A104" s="104"/>
      <c r="B104" s="57" t="s">
        <v>91</v>
      </c>
      <c r="C104" s="51">
        <v>3</v>
      </c>
    </row>
    <row r="105" spans="1:3" x14ac:dyDescent="0.25">
      <c r="A105" s="104"/>
      <c r="B105" s="57" t="s">
        <v>92</v>
      </c>
      <c r="C105" s="51">
        <v>2.5</v>
      </c>
    </row>
    <row r="106" spans="1:3" x14ac:dyDescent="0.25">
      <c r="A106" s="104"/>
      <c r="B106" s="57" t="s">
        <v>93</v>
      </c>
      <c r="C106" s="51">
        <v>1.5</v>
      </c>
    </row>
    <row r="107" spans="1:3" x14ac:dyDescent="0.25">
      <c r="A107" s="104"/>
      <c r="B107" s="57" t="s">
        <v>94</v>
      </c>
      <c r="C107" s="51">
        <v>4</v>
      </c>
    </row>
    <row r="108" spans="1:3" x14ac:dyDescent="0.25">
      <c r="A108" s="104"/>
      <c r="B108" s="57" t="s">
        <v>95</v>
      </c>
      <c r="C108" s="51">
        <v>2</v>
      </c>
    </row>
    <row r="109" spans="1:3" x14ac:dyDescent="0.25">
      <c r="A109" s="104"/>
      <c r="B109" s="57" t="s">
        <v>96</v>
      </c>
      <c r="C109" s="51">
        <v>1</v>
      </c>
    </row>
    <row r="110" spans="1:3" x14ac:dyDescent="0.25">
      <c r="A110" s="104"/>
      <c r="B110" s="57" t="s">
        <v>97</v>
      </c>
      <c r="C110" s="51">
        <v>5</v>
      </c>
    </row>
    <row r="111" spans="1:3" x14ac:dyDescent="0.25">
      <c r="A111" s="104"/>
      <c r="B111" s="57" t="s">
        <v>114</v>
      </c>
      <c r="C111" s="51">
        <v>5</v>
      </c>
    </row>
    <row r="112" spans="1:3" x14ac:dyDescent="0.25">
      <c r="A112" s="104"/>
      <c r="B112" s="57" t="s">
        <v>98</v>
      </c>
      <c r="C112" s="51">
        <v>5</v>
      </c>
    </row>
    <row r="113" spans="1:3" x14ac:dyDescent="0.25">
      <c r="A113" s="104"/>
      <c r="B113" s="57" t="s">
        <v>98</v>
      </c>
      <c r="C113" s="51">
        <v>5</v>
      </c>
    </row>
    <row r="114" spans="1:3" x14ac:dyDescent="0.25">
      <c r="A114" s="104"/>
      <c r="B114" s="57" t="s">
        <v>98</v>
      </c>
      <c r="C114" s="51">
        <v>5</v>
      </c>
    </row>
    <row r="115" spans="1:3" x14ac:dyDescent="0.25">
      <c r="A115" s="104"/>
      <c r="B115" s="57" t="s">
        <v>98</v>
      </c>
      <c r="C115" s="51">
        <v>5</v>
      </c>
    </row>
    <row r="116" spans="1:3" ht="15.75" thickBot="1" x14ac:dyDescent="0.3">
      <c r="A116" s="105"/>
      <c r="B116" s="58" t="s">
        <v>98</v>
      </c>
      <c r="C116" s="52">
        <v>5</v>
      </c>
    </row>
    <row r="117" spans="1:3" x14ac:dyDescent="0.25">
      <c r="A117" s="71"/>
      <c r="B117" s="72" t="s">
        <v>99</v>
      </c>
      <c r="C117" s="73">
        <v>6</v>
      </c>
    </row>
    <row r="118" spans="1:3" ht="15.75" thickBot="1" x14ac:dyDescent="0.3">
      <c r="A118" s="1"/>
      <c r="C118" s="1"/>
    </row>
    <row r="119" spans="1:3" x14ac:dyDescent="0.25">
      <c r="A119" s="106" t="s">
        <v>13</v>
      </c>
      <c r="B119" s="56" t="s">
        <v>100</v>
      </c>
      <c r="C119" s="50">
        <v>3</v>
      </c>
    </row>
    <row r="120" spans="1:3" x14ac:dyDescent="0.25">
      <c r="A120" s="107"/>
      <c r="B120" s="57" t="s">
        <v>101</v>
      </c>
      <c r="C120" s="51">
        <v>3</v>
      </c>
    </row>
    <row r="121" spans="1:3" x14ac:dyDescent="0.25">
      <c r="A121" s="107"/>
      <c r="B121" s="57" t="s">
        <v>102</v>
      </c>
      <c r="C121" s="51">
        <v>3</v>
      </c>
    </row>
    <row r="122" spans="1:3" ht="15.75" thickBot="1" x14ac:dyDescent="0.3">
      <c r="A122" s="108"/>
      <c r="B122" s="58"/>
      <c r="C122" s="52"/>
    </row>
  </sheetData>
  <sheetProtection selectLockedCells="1" selectUnlockedCells="1"/>
  <mergeCells count="2">
    <mergeCell ref="A84:A116"/>
    <mergeCell ref="A119:A122"/>
  </mergeCells>
  <phoneticPr fontId="8" type="noConversion"/>
  <pageMargins left="0.7" right="0.7" top="0.75" bottom="0.75" header="0.3" footer="0.3"/>
  <pageSetup paperSize="9"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A9D0D8-64D7-4E66-85B2-58DB0C1BF085}">
  <sheetPr>
    <tabColor rgb="FFFF0000"/>
  </sheetPr>
  <dimension ref="A1:H68"/>
  <sheetViews>
    <sheetView workbookViewId="0">
      <selection activeCell="O40" sqref="O40"/>
    </sheetView>
  </sheetViews>
  <sheetFormatPr baseColWidth="10" defaultColWidth="9" defaultRowHeight="15" x14ac:dyDescent="0.25"/>
  <cols>
    <col min="1" max="1" width="8.85546875" bestFit="1" customWidth="1"/>
    <col min="2" max="2" width="57.42578125" bestFit="1" customWidth="1"/>
    <col min="5" max="5" width="21" bestFit="1" customWidth="1"/>
  </cols>
  <sheetData>
    <row r="1" spans="1:8" ht="32.25" thickBot="1" x14ac:dyDescent="0.3">
      <c r="A1" s="109" t="s">
        <v>7</v>
      </c>
      <c r="B1" s="110"/>
      <c r="C1" s="110"/>
      <c r="D1" s="110"/>
      <c r="E1" s="110"/>
      <c r="F1" s="111"/>
      <c r="G1" s="9"/>
      <c r="H1" s="9"/>
    </row>
    <row r="2" spans="1:8" ht="15.75" thickBot="1" x14ac:dyDescent="0.3">
      <c r="A2" s="112" t="s">
        <v>6</v>
      </c>
      <c r="B2" s="6" t="s">
        <v>4</v>
      </c>
      <c r="C2" s="6"/>
      <c r="D2" s="6"/>
      <c r="E2" s="6" t="s">
        <v>5</v>
      </c>
      <c r="F2" s="7"/>
      <c r="G2" s="9"/>
      <c r="H2" s="9"/>
    </row>
    <row r="3" spans="1:8" x14ac:dyDescent="0.25">
      <c r="A3" s="113"/>
      <c r="B3" s="1" t="str" cm="1">
        <f t="array" ref="B3:C31">'Seite 1'!R2:S30</f>
        <v/>
      </c>
      <c r="C3" s="1">
        <v>0</v>
      </c>
      <c r="D3" s="1"/>
      <c r="E3" s="1" t="str" cm="1">
        <f t="array" ref="E3:F31">'Seite 1'!U2:V30</f>
        <v>1a VO Ernährungswissenschaften I</v>
      </c>
      <c r="F3" s="11">
        <v>3</v>
      </c>
      <c r="G3" s="9"/>
      <c r="H3" s="9"/>
    </row>
    <row r="4" spans="1:8" x14ac:dyDescent="0.25">
      <c r="A4" s="113"/>
      <c r="B4" s="1">
        <v>0</v>
      </c>
      <c r="C4" s="1">
        <v>0</v>
      </c>
      <c r="D4" s="1"/>
      <c r="E4" s="1" t="str">
        <v>1b VO Haushaltswissenschaften I</v>
      </c>
      <c r="F4" s="11">
        <v>3</v>
      </c>
      <c r="G4" s="9"/>
      <c r="H4" s="9"/>
    </row>
    <row r="5" spans="1:8" x14ac:dyDescent="0.25">
      <c r="A5" s="113"/>
      <c r="B5" s="1">
        <v>0</v>
      </c>
      <c r="C5" s="1">
        <v>0</v>
      </c>
      <c r="D5" s="1"/>
      <c r="E5" s="1" t="str">
        <v>2a PS Einführung in die Fachdidaktik Ernährung und Haushalt</v>
      </c>
      <c r="F5" s="11">
        <v>3</v>
      </c>
      <c r="G5" s="9"/>
      <c r="H5" s="9"/>
    </row>
    <row r="6" spans="1:8" x14ac:dyDescent="0.25">
      <c r="A6" s="113"/>
      <c r="B6" s="1">
        <v>0</v>
      </c>
      <c r="C6" s="1">
        <v>0</v>
      </c>
      <c r="D6" s="1"/>
      <c r="E6" s="1" t="str">
        <v>2b UE Serviceorganisation</v>
      </c>
      <c r="F6" s="11">
        <v>2</v>
      </c>
      <c r="G6" s="9"/>
      <c r="H6" s="9"/>
    </row>
    <row r="7" spans="1:8" x14ac:dyDescent="0.25">
      <c r="A7" s="113"/>
      <c r="B7" s="1">
        <v>0</v>
      </c>
      <c r="C7" s="1">
        <v>0</v>
      </c>
      <c r="D7" s="1"/>
      <c r="E7" s="1" t="str">
        <v>2c UE Kochwerkstatt I</v>
      </c>
      <c r="F7" s="11">
        <v>3</v>
      </c>
      <c r="G7" s="9"/>
      <c r="H7" s="9"/>
    </row>
    <row r="8" spans="1:8" x14ac:dyDescent="0.25">
      <c r="A8" s="113"/>
      <c r="B8" s="1">
        <v>0</v>
      </c>
      <c r="C8" s="1">
        <v>0</v>
      </c>
      <c r="D8" s="1"/>
      <c r="E8" s="1" t="str">
        <v>3a VO Ernährungswissenschaften II</v>
      </c>
      <c r="F8" s="11">
        <v>2</v>
      </c>
      <c r="G8" s="9"/>
      <c r="H8" s="9"/>
    </row>
    <row r="9" spans="1:8" x14ac:dyDescent="0.25">
      <c r="A9" s="113"/>
      <c r="B9" s="1">
        <v>0</v>
      </c>
      <c r="C9" s="1">
        <v>0</v>
      </c>
      <c r="D9" s="1"/>
      <c r="E9" s="1" t="str">
        <v>3b VO Humanbiologie</v>
      </c>
      <c r="F9" s="11">
        <v>2</v>
      </c>
      <c r="G9" s="9"/>
      <c r="H9" s="9"/>
    </row>
    <row r="10" spans="1:8" x14ac:dyDescent="0.25">
      <c r="A10" s="113"/>
      <c r="B10" s="1">
        <v>0</v>
      </c>
      <c r="C10" s="1">
        <v>0</v>
      </c>
      <c r="D10" s="1"/>
      <c r="E10" s="1" t="str">
        <v>3c VO Lebensmittelkunde</v>
      </c>
      <c r="F10" s="11">
        <v>2.5</v>
      </c>
      <c r="G10" s="9"/>
      <c r="H10" s="9"/>
    </row>
    <row r="11" spans="1:8" x14ac:dyDescent="0.25">
      <c r="A11" s="113"/>
      <c r="B11" s="1">
        <v>0</v>
      </c>
      <c r="C11" s="1">
        <v>0</v>
      </c>
      <c r="D11" s="1"/>
      <c r="E11" s="1" t="str">
        <v>3d PS Lebensmittelrecht im Setting Schule</v>
      </c>
      <c r="F11" s="11">
        <v>1.5</v>
      </c>
      <c r="G11" s="9"/>
      <c r="H11" s="9"/>
    </row>
    <row r="12" spans="1:8" x14ac:dyDescent="0.25">
      <c r="A12" s="113"/>
      <c r="B12" s="1">
        <v>0</v>
      </c>
      <c r="C12" s="1">
        <v>0</v>
      </c>
      <c r="D12" s="1"/>
      <c r="E12" s="1" t="str">
        <v>4a PS Nachhaltigkeit in Haushalt und Konsum</v>
      </c>
      <c r="F12" s="11">
        <v>2</v>
      </c>
      <c r="G12" s="9"/>
      <c r="H12" s="9"/>
    </row>
    <row r="13" spans="1:8" x14ac:dyDescent="0.25">
      <c r="A13" s="113"/>
      <c r="B13" s="1">
        <v>0</v>
      </c>
      <c r="C13" s="1">
        <v>0</v>
      </c>
      <c r="D13" s="1"/>
      <c r="E13" s="1" t="str">
        <v>4b PS Verbraucher:inenbildung in der Gesellschaft</v>
      </c>
      <c r="F13" s="11">
        <v>2</v>
      </c>
      <c r="G13" s="9"/>
      <c r="H13" s="9"/>
    </row>
    <row r="14" spans="1:8" x14ac:dyDescent="0.25">
      <c r="A14" s="113"/>
      <c r="B14" s="1">
        <v>0</v>
      </c>
      <c r="C14" s="1">
        <v>0</v>
      </c>
      <c r="D14" s="1"/>
      <c r="E14" s="1" t="str">
        <v>4c PS Inklusive Aspekte der Fachdidaktik</v>
      </c>
      <c r="F14" s="11">
        <v>1.5</v>
      </c>
      <c r="G14" s="9"/>
      <c r="H14" s="9"/>
    </row>
    <row r="15" spans="1:8" x14ac:dyDescent="0.25">
      <c r="A15" s="113"/>
      <c r="B15" s="1">
        <v>0</v>
      </c>
      <c r="C15" s="1">
        <v>0</v>
      </c>
      <c r="D15" s="1"/>
      <c r="E15" s="1" t="str">
        <v>5a UE Kochwerkstatt II</v>
      </c>
      <c r="F15" s="11">
        <v>3</v>
      </c>
      <c r="G15" s="9"/>
      <c r="H15" s="9"/>
    </row>
    <row r="16" spans="1:8" x14ac:dyDescent="0.25">
      <c r="A16" s="113"/>
      <c r="B16" s="1">
        <v>0</v>
      </c>
      <c r="C16" s="1">
        <v>0</v>
      </c>
      <c r="D16" s="1"/>
      <c r="E16" s="1" t="str">
        <v>5b PS Angewandte Ernährungslehre</v>
      </c>
      <c r="F16" s="11">
        <v>2</v>
      </c>
      <c r="G16" s="9"/>
      <c r="H16" s="9"/>
    </row>
    <row r="17" spans="1:8" x14ac:dyDescent="0.25">
      <c r="A17" s="113"/>
      <c r="B17" s="1">
        <v>0</v>
      </c>
      <c r="C17" s="1">
        <v>0</v>
      </c>
      <c r="D17" s="1"/>
      <c r="E17" s="1" t="str">
        <v>5c PS Fachdidaktik Sensorik und Versuche in der Ernährungs- und Verbraucher:innenbildung</v>
      </c>
      <c r="F17" s="11">
        <v>3</v>
      </c>
      <c r="G17" s="9"/>
      <c r="H17" s="9"/>
    </row>
    <row r="18" spans="1:8" x14ac:dyDescent="0.25">
      <c r="A18" s="113"/>
      <c r="B18" s="1">
        <v>0</v>
      </c>
      <c r="C18" s="1">
        <v>0</v>
      </c>
      <c r="D18" s="1"/>
      <c r="E18" s="1" t="str">
        <v>6a VO Haushaltswissenschaften II</v>
      </c>
      <c r="F18" s="11">
        <v>3</v>
      </c>
      <c r="G18" s="9"/>
      <c r="H18" s="9"/>
    </row>
    <row r="19" spans="1:8" x14ac:dyDescent="0.25">
      <c r="A19" s="113"/>
      <c r="B19" s="1">
        <v>0</v>
      </c>
      <c r="C19" s="1">
        <v>0</v>
      </c>
      <c r="D19" s="1"/>
      <c r="E19" s="1" t="str">
        <v>6b PS Public Health</v>
      </c>
      <c r="F19" s="11">
        <v>2</v>
      </c>
      <c r="G19" s="9"/>
      <c r="H19" s="9"/>
    </row>
    <row r="20" spans="1:8" x14ac:dyDescent="0.25">
      <c r="A20" s="113"/>
      <c r="B20" s="1">
        <v>0</v>
      </c>
      <c r="C20" s="1">
        <v>0</v>
      </c>
      <c r="D20" s="1"/>
      <c r="E20" s="1" t="str">
        <v>7a PS Ernährungswissenschaften III</v>
      </c>
      <c r="F20" s="11">
        <v>1.5</v>
      </c>
      <c r="G20" s="9"/>
      <c r="H20" s="9"/>
    </row>
    <row r="21" spans="1:8" x14ac:dyDescent="0.25">
      <c r="A21" s="113"/>
      <c r="B21" s="1">
        <v>0</v>
      </c>
      <c r="C21" s="1">
        <v>0</v>
      </c>
      <c r="D21" s="1"/>
      <c r="E21" s="1" t="str">
        <v>7b VO Ernährungskultur</v>
      </c>
      <c r="F21" s="11">
        <v>2</v>
      </c>
      <c r="G21" s="9"/>
      <c r="H21" s="9"/>
    </row>
    <row r="22" spans="1:8" x14ac:dyDescent="0.25">
      <c r="A22" s="113"/>
      <c r="B22" s="1">
        <v>0</v>
      </c>
      <c r="C22" s="1">
        <v>0</v>
      </c>
      <c r="D22" s="1"/>
      <c r="E22" s="1" t="str">
        <v>7c UE Wissenschaftliches Arbeiten</v>
      </c>
      <c r="F22" s="11">
        <v>2</v>
      </c>
      <c r="G22" s="9"/>
      <c r="H22" s="9"/>
    </row>
    <row r="23" spans="1:8" x14ac:dyDescent="0.25">
      <c r="A23" s="113"/>
      <c r="B23" s="1">
        <v>0</v>
      </c>
      <c r="C23" s="1">
        <v>0</v>
      </c>
      <c r="D23" s="1"/>
      <c r="E23" s="1" t="str">
        <v>8a UE Kochwerkstatt III</v>
      </c>
      <c r="F23" s="11">
        <v>3</v>
      </c>
      <c r="G23" s="9"/>
      <c r="H23" s="9"/>
    </row>
    <row r="24" spans="1:8" x14ac:dyDescent="0.25">
      <c r="A24" s="113"/>
      <c r="B24" s="1">
        <v>0</v>
      </c>
      <c r="C24" s="1">
        <v>0</v>
      </c>
      <c r="D24" s="1"/>
      <c r="E24" s="1" t="str">
        <v>8b PS Ernährungsökologie in Theorie und Praxis</v>
      </c>
      <c r="F24" s="11">
        <v>2.5</v>
      </c>
      <c r="G24" s="9"/>
      <c r="H24" s="9"/>
    </row>
    <row r="25" spans="1:8" x14ac:dyDescent="0.25">
      <c r="A25" s="113"/>
      <c r="B25" s="1">
        <v>0</v>
      </c>
      <c r="C25" s="1">
        <v>0</v>
      </c>
      <c r="D25" s="1"/>
      <c r="E25" s="1" t="str">
        <v>8c PS Fachdidaktik Kompetenzorientierte Leistungsbeurteilung</v>
      </c>
      <c r="F25" s="11">
        <v>1.5</v>
      </c>
      <c r="G25" s="9"/>
      <c r="H25" s="9"/>
    </row>
    <row r="26" spans="1:8" x14ac:dyDescent="0.25">
      <c r="A26" s="113"/>
      <c r="B26" s="1">
        <v>0</v>
      </c>
      <c r="C26" s="1">
        <v>0</v>
      </c>
      <c r="D26" s="1"/>
      <c r="E26" s="1" t="str">
        <v>9 VO Ernährungspsychologie und zielgruppenorientierte Ernährung</v>
      </c>
      <c r="F26" s="11">
        <v>4</v>
      </c>
      <c r="G26" s="9"/>
      <c r="H26" s="9"/>
    </row>
    <row r="27" spans="1:8" x14ac:dyDescent="0.25">
      <c r="A27" s="113"/>
      <c r="B27" s="1">
        <v>0</v>
      </c>
      <c r="C27" s="1">
        <v>0</v>
      </c>
      <c r="D27" s="1"/>
      <c r="E27" s="1" t="str">
        <v>10a PS Nachhaltigkeit und Welternährung</v>
      </c>
      <c r="F27" s="11">
        <v>2</v>
      </c>
      <c r="G27" s="9"/>
      <c r="H27" s="9"/>
    </row>
    <row r="28" spans="1:8" x14ac:dyDescent="0.25">
      <c r="A28" s="113"/>
      <c r="B28" s="1">
        <v>0</v>
      </c>
      <c r="C28" s="1">
        <v>0</v>
      </c>
      <c r="D28" s="1"/>
      <c r="E28" s="1" t="str">
        <v>10b PS Fachdidaktik Interdisziplinäres Arbeiten</v>
      </c>
      <c r="F28" s="11">
        <v>1</v>
      </c>
      <c r="G28" s="9"/>
      <c r="H28" s="9"/>
    </row>
    <row r="29" spans="1:8" x14ac:dyDescent="0.25">
      <c r="A29" s="113"/>
      <c r="B29" s="1">
        <v>0</v>
      </c>
      <c r="C29" s="1">
        <v>0</v>
      </c>
      <c r="D29" s="1"/>
      <c r="E29" s="1" t="str">
        <v>13 SE Seminar mit Bachelorarbeit</v>
      </c>
      <c r="F29" s="11">
        <v>5</v>
      </c>
      <c r="G29" s="9"/>
      <c r="H29" s="9"/>
    </row>
    <row r="30" spans="1:8" x14ac:dyDescent="0.25">
      <c r="A30" s="113"/>
      <c r="B30" s="1">
        <v>0</v>
      </c>
      <c r="C30" s="1">
        <v>0</v>
      </c>
      <c r="D30" s="1"/>
      <c r="E30" s="1" t="str">
        <v>11 Individuelle Spezialisierung (anteilig - max. 5 ECTS-AP PM11)</v>
      </c>
      <c r="F30" s="11">
        <v>5</v>
      </c>
      <c r="G30" s="9"/>
      <c r="H30" s="9"/>
    </row>
    <row r="31" spans="1:8" x14ac:dyDescent="0.25">
      <c r="A31" s="113"/>
      <c r="B31" s="1">
        <v>0</v>
      </c>
      <c r="C31" s="1">
        <v>0</v>
      </c>
      <c r="D31" s="1"/>
      <c r="E31" s="1" t="str">
        <v>12 PR Praxissemester – Fachdidaktischer</v>
      </c>
      <c r="F31" s="11">
        <v>6</v>
      </c>
      <c r="G31" s="9"/>
      <c r="H31" s="9"/>
    </row>
    <row r="32" spans="1:8" x14ac:dyDescent="0.25">
      <c r="A32" s="113"/>
      <c r="B32" s="1"/>
      <c r="C32" s="1"/>
      <c r="D32" s="1"/>
      <c r="E32" s="1"/>
      <c r="F32" s="11"/>
      <c r="G32" s="9"/>
      <c r="H32" s="9"/>
    </row>
    <row r="33" spans="1:8" x14ac:dyDescent="0.25">
      <c r="A33" s="113"/>
      <c r="B33" s="1"/>
      <c r="C33" s="1"/>
      <c r="D33" s="1"/>
      <c r="E33" s="1"/>
      <c r="F33" s="11"/>
      <c r="G33" s="9"/>
      <c r="H33" s="9"/>
    </row>
    <row r="34" spans="1:8" x14ac:dyDescent="0.25">
      <c r="A34" s="113"/>
      <c r="B34" s="1"/>
      <c r="C34" s="1"/>
      <c r="D34" s="1"/>
      <c r="E34" s="1"/>
      <c r="F34" s="11"/>
      <c r="G34" s="9"/>
      <c r="H34" s="9"/>
    </row>
    <row r="35" spans="1:8" x14ac:dyDescent="0.25">
      <c r="A35" s="113"/>
      <c r="B35" s="1"/>
      <c r="C35" s="1"/>
      <c r="D35" s="1"/>
      <c r="E35" s="1"/>
      <c r="F35" s="11"/>
      <c r="G35" s="9"/>
      <c r="H35" s="9"/>
    </row>
    <row r="36" spans="1:8" x14ac:dyDescent="0.25">
      <c r="A36" s="113"/>
      <c r="B36" s="1"/>
      <c r="C36" s="1"/>
      <c r="D36" s="1"/>
      <c r="E36" s="1"/>
      <c r="F36" s="11"/>
      <c r="G36" s="9"/>
      <c r="H36" s="9"/>
    </row>
    <row r="37" spans="1:8" x14ac:dyDescent="0.25">
      <c r="A37" s="113"/>
      <c r="B37" s="1"/>
      <c r="C37" s="1"/>
      <c r="D37" s="1"/>
      <c r="E37" s="1"/>
      <c r="F37" s="11"/>
      <c r="G37" s="9"/>
      <c r="H37" s="9"/>
    </row>
    <row r="38" spans="1:8" x14ac:dyDescent="0.25">
      <c r="A38" s="113"/>
      <c r="B38" s="1"/>
      <c r="C38" s="1"/>
      <c r="D38" s="1"/>
      <c r="E38" s="1"/>
      <c r="F38" s="11"/>
      <c r="G38" s="9"/>
      <c r="H38" s="9"/>
    </row>
    <row r="39" spans="1:8" x14ac:dyDescent="0.25">
      <c r="A39" s="113"/>
      <c r="B39" s="1"/>
      <c r="C39" s="1"/>
      <c r="D39" s="1"/>
      <c r="E39" s="1"/>
      <c r="F39" s="11"/>
      <c r="G39" s="9"/>
      <c r="H39" s="9"/>
    </row>
    <row r="40" spans="1:8" x14ac:dyDescent="0.25">
      <c r="A40" s="113"/>
      <c r="B40" s="1"/>
      <c r="C40" s="1"/>
      <c r="D40" s="1"/>
      <c r="E40" s="1"/>
      <c r="F40" s="11"/>
      <c r="G40" s="9"/>
      <c r="H40" s="9"/>
    </row>
    <row r="41" spans="1:8" x14ac:dyDescent="0.25">
      <c r="A41" s="113"/>
      <c r="B41" s="1"/>
      <c r="C41" s="1"/>
      <c r="D41" s="1"/>
      <c r="E41" s="1"/>
      <c r="F41" s="11"/>
      <c r="G41" s="9"/>
      <c r="H41" s="9"/>
    </row>
    <row r="42" spans="1:8" ht="15.75" thickBot="1" x14ac:dyDescent="0.3">
      <c r="A42" s="114"/>
      <c r="B42" s="12"/>
      <c r="C42" s="13">
        <f>SUM(C3:C41)</f>
        <v>0</v>
      </c>
      <c r="D42" s="13"/>
      <c r="E42" s="13"/>
      <c r="F42" s="14">
        <f>SUM(F3:F41)</f>
        <v>76</v>
      </c>
      <c r="G42" s="9"/>
      <c r="H42" s="9"/>
    </row>
    <row r="43" spans="1:8" ht="15.75" thickBot="1" x14ac:dyDescent="0.3">
      <c r="B43" s="61" t="s">
        <v>4</v>
      </c>
      <c r="C43" s="62"/>
      <c r="D43" s="62"/>
      <c r="E43" s="62" t="s">
        <v>5</v>
      </c>
      <c r="F43" s="63"/>
      <c r="G43" s="9"/>
      <c r="H43" s="9"/>
    </row>
    <row r="44" spans="1:8" x14ac:dyDescent="0.25">
      <c r="A44" s="115" t="s">
        <v>10</v>
      </c>
      <c r="B44" s="43" t="str" cm="1">
        <f t="array" ref="B44">_xlfn.ANCHORARRAY('Seite 1'!R63)</f>
        <v/>
      </c>
      <c r="C44" s="43"/>
      <c r="D44" s="43"/>
      <c r="E44" s="64" t="str" cm="1">
        <f t="array" ref="E44:F56">_xlfn.ANCHORARRAY('Seite 1'!U63)</f>
        <v>2c VO Prävention und Diätetik</v>
      </c>
      <c r="F44" s="65">
        <v>3</v>
      </c>
      <c r="G44" s="9"/>
      <c r="H44" s="9"/>
    </row>
    <row r="45" spans="1:8" x14ac:dyDescent="0.25">
      <c r="A45" s="116"/>
      <c r="E45" s="1" t="str">
        <v>2d UE Kochwerkstatt Diätetik</v>
      </c>
      <c r="F45" s="66">
        <v>3</v>
      </c>
      <c r="G45" s="9"/>
      <c r="H45" s="9"/>
    </row>
    <row r="46" spans="1:8" x14ac:dyDescent="0.25">
      <c r="A46" s="116"/>
      <c r="E46" s="1" t="str">
        <v>3d UE Exkursionen und Projektmanagement in der schulischen Gesundheitsförderung</v>
      </c>
      <c r="F46" s="66">
        <v>3</v>
      </c>
      <c r="G46" s="9"/>
      <c r="H46" s="9"/>
    </row>
    <row r="47" spans="1:8" x14ac:dyDescent="0.25">
      <c r="A47" s="116"/>
      <c r="E47" s="1" t="str">
        <v>1a VO Ernährungskommunikation</v>
      </c>
      <c r="F47" s="66">
        <v>2</v>
      </c>
      <c r="G47" s="9"/>
      <c r="H47" s="9"/>
    </row>
    <row r="48" spans="1:8" x14ac:dyDescent="0.25">
      <c r="A48" s="116"/>
      <c r="E48" s="1" t="str">
        <v>1b UE Fachdidaktik Ernährungskommunikation</v>
      </c>
      <c r="F48" s="66">
        <v>2.5</v>
      </c>
      <c r="G48" s="9"/>
      <c r="H48" s="9"/>
    </row>
    <row r="49" spans="1:8" x14ac:dyDescent="0.25">
      <c r="A49" s="116"/>
      <c r="E49" s="1" t="str">
        <v>1c VO Ernährungssoziologie und-kultur</v>
      </c>
      <c r="F49" s="66">
        <v>3</v>
      </c>
      <c r="G49" s="9"/>
      <c r="H49" s="9"/>
    </row>
    <row r="50" spans="1:8" x14ac:dyDescent="0.25">
      <c r="A50" s="116"/>
      <c r="E50" s="1" t="str">
        <v>1d UE Fachspezifische, quantitative und qualitative Forschungsmethoden</v>
      </c>
      <c r="F50" s="66">
        <v>2.5</v>
      </c>
      <c r="G50" s="9"/>
      <c r="H50" s="9"/>
    </row>
    <row r="51" spans="1:8" x14ac:dyDescent="0.25">
      <c r="A51" s="116"/>
      <c r="E51" s="1" t="str">
        <v>2a VO Gesundheitsziele und -politik</v>
      </c>
      <c r="F51" s="66">
        <v>1.5</v>
      </c>
      <c r="G51" s="9"/>
      <c r="H51" s="9"/>
    </row>
    <row r="52" spans="1:8" x14ac:dyDescent="0.25">
      <c r="A52" s="116"/>
      <c r="E52" s="1" t="str">
        <v>2b VO Gesundheitssoziologie und -kultur</v>
      </c>
      <c r="F52" s="66">
        <v>2</v>
      </c>
      <c r="G52" s="9"/>
      <c r="H52" s="9"/>
    </row>
    <row r="53" spans="1:8" x14ac:dyDescent="0.25">
      <c r="A53" s="116"/>
      <c r="E53" s="1" t="str">
        <v>3a VO Gesundheits- und Ernährungsbildung</v>
      </c>
      <c r="F53" s="66">
        <v>2</v>
      </c>
      <c r="G53" s="9"/>
      <c r="H53" s="9"/>
    </row>
    <row r="54" spans="1:8" x14ac:dyDescent="0.25">
      <c r="A54" s="116"/>
      <c r="E54" t="str">
        <v>3b UE Fachdidaktik Ernährung- und Verbraucher:innenbildung</v>
      </c>
      <c r="F54" s="66">
        <v>2.5</v>
      </c>
      <c r="G54" s="9"/>
      <c r="H54" s="9"/>
    </row>
    <row r="55" spans="1:8" x14ac:dyDescent="0.25">
      <c r="A55" s="116"/>
      <c r="E55" t="str">
        <v>3c UE Aspekte der Prävention und Gesundheitsförderung</v>
      </c>
      <c r="F55" s="66">
        <v>3</v>
      </c>
      <c r="G55" s="9"/>
      <c r="H55" s="9"/>
    </row>
    <row r="56" spans="1:8" x14ac:dyDescent="0.25">
      <c r="A56" s="116"/>
      <c r="E56" t="str">
        <v>4 PR Fachdidaktische Begleitlehrveranstaltung zum Masterpraktikum</v>
      </c>
      <c r="F56" s="66">
        <v>2</v>
      </c>
      <c r="G56" s="9"/>
      <c r="H56" s="9"/>
    </row>
    <row r="57" spans="1:8" x14ac:dyDescent="0.25">
      <c r="A57" s="116"/>
      <c r="F57" s="66"/>
      <c r="G57" s="9"/>
      <c r="H57" s="9"/>
    </row>
    <row r="58" spans="1:8" x14ac:dyDescent="0.25">
      <c r="A58" s="116"/>
      <c r="F58" s="66"/>
      <c r="G58" s="9"/>
      <c r="H58" s="9"/>
    </row>
    <row r="59" spans="1:8" x14ac:dyDescent="0.25">
      <c r="A59" s="116"/>
      <c r="F59" s="66"/>
      <c r="G59" s="9"/>
      <c r="H59" s="9"/>
    </row>
    <row r="60" spans="1:8" x14ac:dyDescent="0.25">
      <c r="A60" s="116"/>
      <c r="F60" s="66"/>
      <c r="G60" s="9"/>
      <c r="H60" s="9"/>
    </row>
    <row r="61" spans="1:8" x14ac:dyDescent="0.25">
      <c r="A61" s="116"/>
      <c r="F61" s="66"/>
      <c r="G61" s="9"/>
      <c r="H61" s="9"/>
    </row>
    <row r="62" spans="1:8" ht="15.75" thickBot="1" x14ac:dyDescent="0.3">
      <c r="A62" s="117"/>
      <c r="B62" s="67"/>
      <c r="C62" s="67"/>
      <c r="D62" s="67"/>
      <c r="E62" s="67"/>
      <c r="F62" s="48"/>
      <c r="G62" s="9"/>
      <c r="H62" s="9"/>
    </row>
    <row r="63" spans="1:8" x14ac:dyDescent="0.25">
      <c r="A63" s="9"/>
      <c r="B63" s="9"/>
      <c r="C63" s="9"/>
      <c r="D63" s="9"/>
      <c r="E63" s="9"/>
      <c r="F63" s="9"/>
      <c r="G63" s="9"/>
      <c r="H63" s="9"/>
    </row>
    <row r="64" spans="1:8" x14ac:dyDescent="0.25">
      <c r="A64" s="9"/>
      <c r="B64" s="9"/>
      <c r="C64" s="9"/>
      <c r="D64" s="9"/>
      <c r="E64" s="9"/>
      <c r="F64" s="9"/>
      <c r="G64" s="9"/>
      <c r="H64" s="9"/>
    </row>
    <row r="65" spans="1:8" x14ac:dyDescent="0.25">
      <c r="A65" s="9"/>
      <c r="B65" s="9"/>
      <c r="C65" s="9"/>
      <c r="D65" s="9"/>
      <c r="E65" s="9"/>
      <c r="F65" s="9"/>
      <c r="G65" s="9"/>
      <c r="H65" s="9"/>
    </row>
    <row r="66" spans="1:8" x14ac:dyDescent="0.25">
      <c r="A66" s="9"/>
      <c r="B66" s="9"/>
      <c r="C66" s="9"/>
      <c r="D66" s="9"/>
      <c r="E66" s="9"/>
      <c r="F66" s="9"/>
      <c r="G66" s="9"/>
      <c r="H66" s="9"/>
    </row>
    <row r="67" spans="1:8" x14ac:dyDescent="0.25">
      <c r="A67" s="9"/>
      <c r="B67" s="9"/>
      <c r="C67" s="9"/>
      <c r="D67" s="9"/>
      <c r="E67" s="9"/>
      <c r="F67" s="9"/>
      <c r="G67" s="9"/>
      <c r="H67" s="9"/>
    </row>
    <row r="68" spans="1:8" x14ac:dyDescent="0.25">
      <c r="A68" s="9"/>
      <c r="B68" s="9"/>
      <c r="C68" s="9"/>
      <c r="D68" s="9"/>
      <c r="E68" s="9"/>
      <c r="F68" s="9"/>
      <c r="G68" s="9"/>
      <c r="H68" s="9"/>
    </row>
  </sheetData>
  <sheetProtection selectLockedCells="1" selectUnlockedCells="1"/>
  <mergeCells count="3">
    <mergeCell ref="A1:F1"/>
    <mergeCell ref="A2:A42"/>
    <mergeCell ref="A44:A62"/>
  </mergeCells>
  <pageMargins left="0.7" right="0.7" top="0.75" bottom="0.75" header="0.3" footer="0.3"/>
  <pageSetup paperSize="9" orientation="portrait"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27FDDB-31C1-4BD8-9105-E402BDB26BD9}">
  <dimension ref="A1:F68"/>
  <sheetViews>
    <sheetView workbookViewId="0">
      <selection activeCell="A68" sqref="A68:F68"/>
    </sheetView>
  </sheetViews>
  <sheetFormatPr baseColWidth="10" defaultColWidth="9.140625" defaultRowHeight="15" x14ac:dyDescent="0.25"/>
  <cols>
    <col min="1" max="1" width="5.140625" style="78" customWidth="1"/>
    <col min="2" max="2" width="70.5703125" style="78" customWidth="1"/>
    <col min="3" max="3" width="6.140625" style="78" bestFit="1" customWidth="1"/>
    <col min="4" max="4" width="0.85546875" style="78" customWidth="1"/>
    <col min="5" max="5" width="70.5703125" style="78" customWidth="1"/>
    <col min="6" max="6" width="6.140625" style="78" bestFit="1" customWidth="1"/>
    <col min="7" max="9" width="9.140625" style="78"/>
    <col min="10" max="10" width="21" style="78" bestFit="1" customWidth="1"/>
    <col min="11" max="16384" width="9.140625" style="78"/>
  </cols>
  <sheetData>
    <row r="1" spans="1:6" ht="40.5" customHeight="1" thickBot="1" x14ac:dyDescent="0.3">
      <c r="A1" s="121" t="s">
        <v>19</v>
      </c>
      <c r="B1" s="122"/>
      <c r="C1" s="122"/>
      <c r="D1" s="123"/>
      <c r="E1" s="122"/>
      <c r="F1" s="124"/>
    </row>
    <row r="2" spans="1:6" ht="13.5" customHeight="1" thickBot="1" x14ac:dyDescent="0.3">
      <c r="A2" s="125" t="s">
        <v>113</v>
      </c>
      <c r="B2" s="15" t="s">
        <v>18</v>
      </c>
      <c r="C2" s="15" t="s">
        <v>8</v>
      </c>
      <c r="D2" s="16"/>
      <c r="E2" s="69" t="s">
        <v>20</v>
      </c>
      <c r="F2" s="17" t="s">
        <v>8</v>
      </c>
    </row>
    <row r="3" spans="1:6" x14ac:dyDescent="0.25">
      <c r="A3" s="126"/>
      <c r="B3" s="18" t="str" cm="1">
        <f t="array" ref="B3:C31">IF(_xlfn.ANCHORARRAY('Seite 2'!B3)=0," ",_xlfn.ANCHORARRAY('Seite 2'!B3))</f>
        <v/>
      </c>
      <c r="C3" s="19" t="str">
        <v xml:space="preserve"> </v>
      </c>
      <c r="D3" s="20"/>
      <c r="E3" s="18" t="str" cm="1">
        <f t="array" ref="E3:F31">IF(_xlfn.ANCHORARRAY('Seite 2'!E3)=0," ",_xlfn.ANCHORARRAY('Seite 2'!E3))</f>
        <v>1a VO Ernährungswissenschaften I</v>
      </c>
      <c r="F3" s="21">
        <v>3</v>
      </c>
    </row>
    <row r="4" spans="1:6" x14ac:dyDescent="0.25">
      <c r="A4" s="126"/>
      <c r="B4" s="22" t="str">
        <v xml:space="preserve"> </v>
      </c>
      <c r="C4" s="23" t="str">
        <v xml:space="preserve"> </v>
      </c>
      <c r="D4" s="20"/>
      <c r="E4" s="22" t="str">
        <v>1b VO Haushaltswissenschaften I</v>
      </c>
      <c r="F4" s="24">
        <v>3</v>
      </c>
    </row>
    <row r="5" spans="1:6" x14ac:dyDescent="0.25">
      <c r="A5" s="126"/>
      <c r="B5" s="22" t="str">
        <v xml:space="preserve"> </v>
      </c>
      <c r="C5" s="23" t="str">
        <v xml:space="preserve"> </v>
      </c>
      <c r="D5" s="20"/>
      <c r="E5" s="22" t="str">
        <v>2a PS Einführung in die Fachdidaktik Ernährung und Haushalt</v>
      </c>
      <c r="F5" s="24">
        <v>3</v>
      </c>
    </row>
    <row r="6" spans="1:6" x14ac:dyDescent="0.25">
      <c r="A6" s="126"/>
      <c r="B6" s="22" t="str">
        <v xml:space="preserve"> </v>
      </c>
      <c r="C6" s="23" t="str">
        <v xml:space="preserve"> </v>
      </c>
      <c r="D6" s="20"/>
      <c r="E6" s="22" t="str">
        <v>2b UE Serviceorganisation</v>
      </c>
      <c r="F6" s="24">
        <v>2</v>
      </c>
    </row>
    <row r="7" spans="1:6" x14ac:dyDescent="0.25">
      <c r="A7" s="126"/>
      <c r="B7" s="22" t="str">
        <v xml:space="preserve"> </v>
      </c>
      <c r="C7" s="23" t="str">
        <v xml:space="preserve"> </v>
      </c>
      <c r="D7" s="20"/>
      <c r="E7" s="22" t="str">
        <v>2c UE Kochwerkstatt I</v>
      </c>
      <c r="F7" s="24">
        <v>3</v>
      </c>
    </row>
    <row r="8" spans="1:6" x14ac:dyDescent="0.25">
      <c r="A8" s="126"/>
      <c r="B8" s="22" t="str">
        <v xml:space="preserve"> </v>
      </c>
      <c r="C8" s="23" t="str">
        <v xml:space="preserve"> </v>
      </c>
      <c r="D8" s="20"/>
      <c r="E8" s="22" t="str">
        <v>3a VO Ernährungswissenschaften II</v>
      </c>
      <c r="F8" s="24">
        <v>2</v>
      </c>
    </row>
    <row r="9" spans="1:6" x14ac:dyDescent="0.25">
      <c r="A9" s="126"/>
      <c r="B9" s="22" t="str">
        <v xml:space="preserve"> </v>
      </c>
      <c r="C9" s="23" t="str">
        <v xml:space="preserve"> </v>
      </c>
      <c r="D9" s="20"/>
      <c r="E9" s="22" t="str">
        <v>3b VO Humanbiologie</v>
      </c>
      <c r="F9" s="24">
        <v>2</v>
      </c>
    </row>
    <row r="10" spans="1:6" x14ac:dyDescent="0.25">
      <c r="A10" s="126"/>
      <c r="B10" s="22" t="str">
        <v xml:space="preserve"> </v>
      </c>
      <c r="C10" s="23" t="str">
        <v xml:space="preserve"> </v>
      </c>
      <c r="D10" s="20"/>
      <c r="E10" s="22" t="str">
        <v>3c VO Lebensmittelkunde</v>
      </c>
      <c r="F10" s="24">
        <v>2.5</v>
      </c>
    </row>
    <row r="11" spans="1:6" x14ac:dyDescent="0.25">
      <c r="A11" s="126"/>
      <c r="B11" s="22" t="str">
        <v xml:space="preserve"> </v>
      </c>
      <c r="C11" s="23" t="str">
        <v xml:space="preserve"> </v>
      </c>
      <c r="D11" s="20"/>
      <c r="E11" s="22" t="str">
        <v>3d PS Lebensmittelrecht im Setting Schule</v>
      </c>
      <c r="F11" s="24">
        <v>1.5</v>
      </c>
    </row>
    <row r="12" spans="1:6" x14ac:dyDescent="0.25">
      <c r="A12" s="126"/>
      <c r="B12" s="22" t="str">
        <v xml:space="preserve"> </v>
      </c>
      <c r="C12" s="23" t="str">
        <v xml:space="preserve"> </v>
      </c>
      <c r="D12" s="20"/>
      <c r="E12" s="22" t="str">
        <v>4a PS Nachhaltigkeit in Haushalt und Konsum</v>
      </c>
      <c r="F12" s="24">
        <v>2</v>
      </c>
    </row>
    <row r="13" spans="1:6" x14ac:dyDescent="0.25">
      <c r="A13" s="126"/>
      <c r="B13" s="22" t="str">
        <v xml:space="preserve"> </v>
      </c>
      <c r="C13" s="23" t="str">
        <v xml:space="preserve"> </v>
      </c>
      <c r="D13" s="20"/>
      <c r="E13" s="22" t="str">
        <v>4b PS Verbraucher:inenbildung in der Gesellschaft</v>
      </c>
      <c r="F13" s="24">
        <v>2</v>
      </c>
    </row>
    <row r="14" spans="1:6" x14ac:dyDescent="0.25">
      <c r="A14" s="126"/>
      <c r="B14" s="22" t="str">
        <v xml:space="preserve"> </v>
      </c>
      <c r="C14" s="23" t="str">
        <v xml:space="preserve"> </v>
      </c>
      <c r="D14" s="20"/>
      <c r="E14" s="22" t="str">
        <v>4c PS Inklusive Aspekte der Fachdidaktik</v>
      </c>
      <c r="F14" s="24">
        <v>1.5</v>
      </c>
    </row>
    <row r="15" spans="1:6" x14ac:dyDescent="0.25">
      <c r="A15" s="126"/>
      <c r="B15" s="22" t="str">
        <v xml:space="preserve"> </v>
      </c>
      <c r="C15" s="23" t="str">
        <v xml:space="preserve"> </v>
      </c>
      <c r="D15" s="20"/>
      <c r="E15" s="22" t="str">
        <v>5a UE Kochwerkstatt II</v>
      </c>
      <c r="F15" s="24">
        <v>3</v>
      </c>
    </row>
    <row r="16" spans="1:6" x14ac:dyDescent="0.25">
      <c r="A16" s="126"/>
      <c r="B16" s="22" t="str">
        <v xml:space="preserve"> </v>
      </c>
      <c r="C16" s="23" t="str">
        <v xml:space="preserve"> </v>
      </c>
      <c r="D16" s="20"/>
      <c r="E16" s="22" t="str">
        <v>5b PS Angewandte Ernährungslehre</v>
      </c>
      <c r="F16" s="24">
        <v>2</v>
      </c>
    </row>
    <row r="17" spans="1:6" x14ac:dyDescent="0.25">
      <c r="A17" s="126"/>
      <c r="B17" s="22" t="str">
        <v xml:space="preserve"> </v>
      </c>
      <c r="C17" s="23" t="str">
        <v xml:space="preserve"> </v>
      </c>
      <c r="D17" s="20"/>
      <c r="E17" s="22" t="str">
        <v>5c PS Fachdidaktik Sensorik und Versuche in der Ernährungs- und Verbraucher:innenbildung</v>
      </c>
      <c r="F17" s="24">
        <v>3</v>
      </c>
    </row>
    <row r="18" spans="1:6" x14ac:dyDescent="0.25">
      <c r="A18" s="126"/>
      <c r="B18" s="22" t="str">
        <v xml:space="preserve"> </v>
      </c>
      <c r="C18" s="23" t="str">
        <v xml:space="preserve"> </v>
      </c>
      <c r="D18" s="20"/>
      <c r="E18" s="22" t="str">
        <v>6a VO Haushaltswissenschaften II</v>
      </c>
      <c r="F18" s="24">
        <v>3</v>
      </c>
    </row>
    <row r="19" spans="1:6" x14ac:dyDescent="0.25">
      <c r="A19" s="126"/>
      <c r="B19" s="22" t="str">
        <v xml:space="preserve"> </v>
      </c>
      <c r="C19" s="23" t="str">
        <v xml:space="preserve"> </v>
      </c>
      <c r="D19" s="20"/>
      <c r="E19" s="22" t="str">
        <v>6b PS Public Health</v>
      </c>
      <c r="F19" s="24">
        <v>2</v>
      </c>
    </row>
    <row r="20" spans="1:6" x14ac:dyDescent="0.25">
      <c r="A20" s="126"/>
      <c r="B20" s="22" t="str">
        <v xml:space="preserve"> </v>
      </c>
      <c r="C20" s="23" t="str">
        <v xml:space="preserve"> </v>
      </c>
      <c r="D20" s="20"/>
      <c r="E20" s="22" t="str">
        <v>7a PS Ernährungswissenschaften III</v>
      </c>
      <c r="F20" s="24">
        <v>1.5</v>
      </c>
    </row>
    <row r="21" spans="1:6" x14ac:dyDescent="0.25">
      <c r="A21" s="126"/>
      <c r="B21" s="22" t="str">
        <v xml:space="preserve"> </v>
      </c>
      <c r="C21" s="23" t="str">
        <v xml:space="preserve"> </v>
      </c>
      <c r="D21" s="20"/>
      <c r="E21" s="22" t="str">
        <v>7b VO Ernährungskultur</v>
      </c>
      <c r="F21" s="24">
        <v>2</v>
      </c>
    </row>
    <row r="22" spans="1:6" x14ac:dyDescent="0.25">
      <c r="A22" s="126"/>
      <c r="B22" s="22" t="str">
        <v xml:space="preserve"> </v>
      </c>
      <c r="C22" s="23" t="str">
        <v xml:space="preserve"> </v>
      </c>
      <c r="D22" s="20"/>
      <c r="E22" s="22" t="str">
        <v>7c UE Wissenschaftliches Arbeiten</v>
      </c>
      <c r="F22" s="24">
        <v>2</v>
      </c>
    </row>
    <row r="23" spans="1:6" x14ac:dyDescent="0.25">
      <c r="A23" s="126"/>
      <c r="B23" s="22" t="str">
        <v xml:space="preserve"> </v>
      </c>
      <c r="C23" s="23" t="str">
        <v xml:space="preserve"> </v>
      </c>
      <c r="D23" s="20"/>
      <c r="E23" s="22" t="str">
        <v>8a UE Kochwerkstatt III</v>
      </c>
      <c r="F23" s="24">
        <v>3</v>
      </c>
    </row>
    <row r="24" spans="1:6" x14ac:dyDescent="0.25">
      <c r="A24" s="126"/>
      <c r="B24" s="22" t="str">
        <v xml:space="preserve"> </v>
      </c>
      <c r="C24" s="23" t="str">
        <v xml:space="preserve"> </v>
      </c>
      <c r="D24" s="20"/>
      <c r="E24" s="22" t="str">
        <v>8b PS Ernährungsökologie in Theorie und Praxis</v>
      </c>
      <c r="F24" s="24">
        <v>2.5</v>
      </c>
    </row>
    <row r="25" spans="1:6" x14ac:dyDescent="0.25">
      <c r="A25" s="126"/>
      <c r="B25" s="22" t="str">
        <v xml:space="preserve"> </v>
      </c>
      <c r="C25" s="23" t="str">
        <v xml:space="preserve"> </v>
      </c>
      <c r="D25" s="20"/>
      <c r="E25" s="22" t="str">
        <v>8c PS Fachdidaktik Kompetenzorientierte Leistungsbeurteilung</v>
      </c>
      <c r="F25" s="24">
        <v>1.5</v>
      </c>
    </row>
    <row r="26" spans="1:6" x14ac:dyDescent="0.25">
      <c r="A26" s="126"/>
      <c r="B26" s="22" t="str">
        <v xml:space="preserve"> </v>
      </c>
      <c r="C26" s="23" t="str">
        <v xml:space="preserve"> </v>
      </c>
      <c r="D26" s="20"/>
      <c r="E26" s="22" t="str">
        <v>9 VO Ernährungspsychologie und zielgruppenorientierte Ernährung</v>
      </c>
      <c r="F26" s="24">
        <v>4</v>
      </c>
    </row>
    <row r="27" spans="1:6" x14ac:dyDescent="0.25">
      <c r="A27" s="126"/>
      <c r="B27" s="22" t="str">
        <v xml:space="preserve"> </v>
      </c>
      <c r="C27" s="23" t="str">
        <v xml:space="preserve"> </v>
      </c>
      <c r="D27" s="20"/>
      <c r="E27" s="22" t="str">
        <v>10a PS Nachhaltigkeit und Welternährung</v>
      </c>
      <c r="F27" s="24">
        <v>2</v>
      </c>
    </row>
    <row r="28" spans="1:6" x14ac:dyDescent="0.25">
      <c r="A28" s="126"/>
      <c r="B28" s="22" t="str">
        <v xml:space="preserve"> </v>
      </c>
      <c r="C28" s="23" t="str">
        <v xml:space="preserve"> </v>
      </c>
      <c r="D28" s="20"/>
      <c r="E28" s="22" t="str">
        <v>10b PS Fachdidaktik Interdisziplinäres Arbeiten</v>
      </c>
      <c r="F28" s="24">
        <v>1</v>
      </c>
    </row>
    <row r="29" spans="1:6" x14ac:dyDescent="0.25">
      <c r="A29" s="126"/>
      <c r="B29" s="22" t="str">
        <v xml:space="preserve"> </v>
      </c>
      <c r="C29" s="23" t="str">
        <v xml:space="preserve"> </v>
      </c>
      <c r="D29" s="20"/>
      <c r="E29" s="22" t="str">
        <v>13 SE Seminar mit Bachelorarbeit</v>
      </c>
      <c r="F29" s="24">
        <v>5</v>
      </c>
    </row>
    <row r="30" spans="1:6" x14ac:dyDescent="0.25">
      <c r="A30" s="126"/>
      <c r="B30" s="22" t="str">
        <v xml:space="preserve"> </v>
      </c>
      <c r="C30" s="23" t="str">
        <v xml:space="preserve"> </v>
      </c>
      <c r="D30" s="20"/>
      <c r="E30" s="22" t="str">
        <v>11 Individuelle Spezialisierung (anteilig - max. 5 ECTS-AP PM11)</v>
      </c>
      <c r="F30" s="24">
        <v>5</v>
      </c>
    </row>
    <row r="31" spans="1:6" x14ac:dyDescent="0.25">
      <c r="A31" s="126"/>
      <c r="B31" s="22" t="str">
        <v xml:space="preserve"> </v>
      </c>
      <c r="C31" s="23" t="str">
        <v xml:space="preserve"> </v>
      </c>
      <c r="D31" s="20"/>
      <c r="E31" s="22" t="str">
        <v>12 PR Praxissemester – Fachdidaktischer</v>
      </c>
      <c r="F31" s="24">
        <v>6</v>
      </c>
    </row>
    <row r="32" spans="1:6" ht="15.75" thickBot="1" x14ac:dyDescent="0.3">
      <c r="A32" s="126"/>
      <c r="B32" s="8" t="s">
        <v>9</v>
      </c>
      <c r="C32" s="25">
        <f>SUM(C3:C31)</f>
        <v>0</v>
      </c>
      <c r="D32" s="20"/>
      <c r="E32" s="27" t="s">
        <v>9</v>
      </c>
      <c r="F32" s="26">
        <f>SUM(F3:F31)</f>
        <v>76</v>
      </c>
    </row>
    <row r="33" spans="1:6" ht="9" customHeight="1" thickBot="1" x14ac:dyDescent="0.3">
      <c r="A33" s="118"/>
      <c r="B33" s="119"/>
      <c r="C33" s="119"/>
      <c r="D33" s="119"/>
      <c r="E33" s="119"/>
      <c r="F33" s="120"/>
    </row>
    <row r="34" spans="1:6" ht="15.75" customHeight="1" thickBot="1" x14ac:dyDescent="0.3">
      <c r="A34" s="125" t="s">
        <v>10</v>
      </c>
      <c r="B34" s="17" t="s">
        <v>115</v>
      </c>
      <c r="C34" s="17" t="s">
        <v>8</v>
      </c>
      <c r="D34" s="128"/>
      <c r="E34" s="17" t="s">
        <v>21</v>
      </c>
      <c r="F34" s="17" t="s">
        <v>8</v>
      </c>
    </row>
    <row r="35" spans="1:6" x14ac:dyDescent="0.25">
      <c r="A35" s="126"/>
      <c r="B35" s="28" t="str" cm="1">
        <f t="array" ref="B35">IF(_xlfn.ANCHORARRAY('Seite 2'!B44)=0," ",_xlfn.ANCHORARRAY('Seite 2'!B44))</f>
        <v/>
      </c>
      <c r="C35" s="19"/>
      <c r="D35" s="129"/>
      <c r="E35" s="18" t="str" cm="1">
        <f t="array" ref="E35:F47">IF(_xlfn.ANCHORARRAY('Seite 2'!E44)=0," ",_xlfn.ANCHORARRAY('Seite 2'!E44))</f>
        <v>2c VO Prävention und Diätetik</v>
      </c>
      <c r="F35" s="21">
        <v>3</v>
      </c>
    </row>
    <row r="36" spans="1:6" x14ac:dyDescent="0.25">
      <c r="A36" s="126"/>
      <c r="B36" s="29"/>
      <c r="C36" s="23"/>
      <c r="D36" s="129"/>
      <c r="E36" s="22" t="str">
        <v>2d UE Kochwerkstatt Diätetik</v>
      </c>
      <c r="F36" s="24">
        <v>3</v>
      </c>
    </row>
    <row r="37" spans="1:6" x14ac:dyDescent="0.25">
      <c r="A37" s="126"/>
      <c r="B37" s="29"/>
      <c r="C37" s="23"/>
      <c r="D37" s="129"/>
      <c r="E37" s="22" t="str">
        <v>3d UE Exkursionen und Projektmanagement in der schulischen Gesundheitsförderung</v>
      </c>
      <c r="F37" s="24">
        <v>3</v>
      </c>
    </row>
    <row r="38" spans="1:6" x14ac:dyDescent="0.25">
      <c r="A38" s="126"/>
      <c r="B38" s="29"/>
      <c r="C38" s="23"/>
      <c r="D38" s="129"/>
      <c r="E38" s="22" t="str">
        <v>1a VO Ernährungskommunikation</v>
      </c>
      <c r="F38" s="24">
        <v>2</v>
      </c>
    </row>
    <row r="39" spans="1:6" x14ac:dyDescent="0.25">
      <c r="A39" s="126"/>
      <c r="B39" s="29"/>
      <c r="C39" s="23"/>
      <c r="D39" s="129"/>
      <c r="E39" s="22" t="str">
        <v>1b UE Fachdidaktik Ernährungskommunikation</v>
      </c>
      <c r="F39" s="24">
        <v>2.5</v>
      </c>
    </row>
    <row r="40" spans="1:6" x14ac:dyDescent="0.25">
      <c r="A40" s="126"/>
      <c r="B40" s="29"/>
      <c r="C40" s="23"/>
      <c r="D40" s="129"/>
      <c r="E40" s="22" t="str">
        <v>1c VO Ernährungssoziologie und-kultur</v>
      </c>
      <c r="F40" s="24">
        <v>3</v>
      </c>
    </row>
    <row r="41" spans="1:6" x14ac:dyDescent="0.25">
      <c r="A41" s="126"/>
      <c r="B41" s="29"/>
      <c r="C41" s="23"/>
      <c r="D41" s="129"/>
      <c r="E41" s="22" t="str">
        <v>1d UE Fachspezifische, quantitative und qualitative Forschungsmethoden</v>
      </c>
      <c r="F41" s="24">
        <v>2.5</v>
      </c>
    </row>
    <row r="42" spans="1:6" x14ac:dyDescent="0.25">
      <c r="A42" s="126"/>
      <c r="B42" s="29"/>
      <c r="C42" s="23"/>
      <c r="D42" s="129"/>
      <c r="E42" s="22" t="str">
        <v>2a VO Gesundheitsziele und -politik</v>
      </c>
      <c r="F42" s="24">
        <v>1.5</v>
      </c>
    </row>
    <row r="43" spans="1:6" x14ac:dyDescent="0.25">
      <c r="A43" s="126"/>
      <c r="B43" s="29"/>
      <c r="C43" s="23"/>
      <c r="D43" s="129"/>
      <c r="E43" s="22" t="str">
        <v>2b VO Gesundheitssoziologie und -kultur</v>
      </c>
      <c r="F43" s="24">
        <v>2</v>
      </c>
    </row>
    <row r="44" spans="1:6" x14ac:dyDescent="0.25">
      <c r="A44" s="126"/>
      <c r="B44" s="29"/>
      <c r="C44" s="23"/>
      <c r="D44" s="129"/>
      <c r="E44" s="22" t="str">
        <v>3a VO Gesundheits- und Ernährungsbildung</v>
      </c>
      <c r="F44" s="24">
        <v>2</v>
      </c>
    </row>
    <row r="45" spans="1:6" x14ac:dyDescent="0.25">
      <c r="A45" s="126"/>
      <c r="B45" s="29"/>
      <c r="C45" s="23"/>
      <c r="D45" s="129"/>
      <c r="E45" s="22" t="str">
        <v>3b UE Fachdidaktik Ernährung- und Verbraucher:innenbildung</v>
      </c>
      <c r="F45" s="24">
        <v>2.5</v>
      </c>
    </row>
    <row r="46" spans="1:6" x14ac:dyDescent="0.25">
      <c r="A46" s="126"/>
      <c r="B46" s="29"/>
      <c r="C46" s="23"/>
      <c r="D46" s="129"/>
      <c r="E46" s="22" t="str">
        <v>3c UE Aspekte der Prävention und Gesundheitsförderung</v>
      </c>
      <c r="F46" s="24">
        <v>3</v>
      </c>
    </row>
    <row r="47" spans="1:6" x14ac:dyDescent="0.25">
      <c r="A47" s="126"/>
      <c r="B47" s="29"/>
      <c r="C47" s="23"/>
      <c r="D47" s="129"/>
      <c r="E47" s="22" t="str">
        <v>4 PR Fachdidaktische Begleitlehrveranstaltung zum Masterpraktikum</v>
      </c>
      <c r="F47" s="24">
        <v>2</v>
      </c>
    </row>
    <row r="48" spans="1:6" ht="15.75" thickBot="1" x14ac:dyDescent="0.3">
      <c r="A48" s="127"/>
      <c r="B48" s="30" t="s">
        <v>9</v>
      </c>
      <c r="C48" s="32">
        <f>SUM(C35:C47)</f>
        <v>0</v>
      </c>
      <c r="D48" s="130"/>
      <c r="E48" s="31" t="s">
        <v>9</v>
      </c>
      <c r="F48" s="33">
        <f>SUM(F35:F47)</f>
        <v>32</v>
      </c>
    </row>
    <row r="49" spans="1:6" ht="9" customHeight="1" thickBot="1" x14ac:dyDescent="0.3">
      <c r="A49" s="118"/>
      <c r="B49" s="119"/>
      <c r="C49" s="119"/>
      <c r="D49" s="119"/>
      <c r="E49" s="119"/>
      <c r="F49" s="120"/>
    </row>
    <row r="50" spans="1:6" x14ac:dyDescent="0.25">
      <c r="A50" s="74"/>
      <c r="B50" s="75"/>
      <c r="C50" s="75"/>
      <c r="D50" s="75"/>
      <c r="E50" s="75"/>
      <c r="F50" s="76"/>
    </row>
    <row r="51" spans="1:6" x14ac:dyDescent="0.25">
      <c r="A51" s="77"/>
      <c r="F51" s="79"/>
    </row>
    <row r="52" spans="1:6" x14ac:dyDescent="0.25">
      <c r="A52" s="77"/>
      <c r="F52" s="79"/>
    </row>
    <row r="53" spans="1:6" x14ac:dyDescent="0.25">
      <c r="A53" s="77"/>
      <c r="F53" s="79"/>
    </row>
    <row r="54" spans="1:6" x14ac:dyDescent="0.25">
      <c r="A54" s="77"/>
      <c r="F54" s="79"/>
    </row>
    <row r="55" spans="1:6" x14ac:dyDescent="0.25">
      <c r="A55" s="77"/>
      <c r="F55" s="79"/>
    </row>
    <row r="56" spans="1:6" x14ac:dyDescent="0.25">
      <c r="A56" s="77"/>
      <c r="F56" s="79"/>
    </row>
    <row r="57" spans="1:6" x14ac:dyDescent="0.25">
      <c r="A57" s="77"/>
      <c r="F57" s="79"/>
    </row>
    <row r="58" spans="1:6" x14ac:dyDescent="0.25">
      <c r="A58" s="77"/>
      <c r="F58" s="79"/>
    </row>
    <row r="59" spans="1:6" x14ac:dyDescent="0.25">
      <c r="A59" s="77"/>
      <c r="F59" s="79"/>
    </row>
    <row r="60" spans="1:6" x14ac:dyDescent="0.25">
      <c r="A60" s="77"/>
      <c r="F60" s="79"/>
    </row>
    <row r="61" spans="1:6" x14ac:dyDescent="0.25">
      <c r="A61" s="77"/>
      <c r="F61" s="79"/>
    </row>
    <row r="62" spans="1:6" x14ac:dyDescent="0.25">
      <c r="A62" s="77"/>
      <c r="F62" s="79"/>
    </row>
    <row r="63" spans="1:6" x14ac:dyDescent="0.25">
      <c r="A63" s="77"/>
      <c r="F63" s="79"/>
    </row>
    <row r="64" spans="1:6" x14ac:dyDescent="0.25">
      <c r="A64" s="77"/>
      <c r="F64" s="79"/>
    </row>
    <row r="65" spans="1:6" x14ac:dyDescent="0.25">
      <c r="A65" s="77"/>
      <c r="F65" s="79"/>
    </row>
    <row r="66" spans="1:6" x14ac:dyDescent="0.25">
      <c r="A66" s="77"/>
      <c r="F66" s="79"/>
    </row>
    <row r="67" spans="1:6" ht="15.75" thickBot="1" x14ac:dyDescent="0.3">
      <c r="A67" s="80"/>
      <c r="B67" s="81"/>
      <c r="C67" s="81"/>
      <c r="D67" s="81"/>
      <c r="E67" s="81"/>
      <c r="F67" s="82"/>
    </row>
    <row r="68" spans="1:6" ht="32.25" customHeight="1" thickBot="1" x14ac:dyDescent="0.3">
      <c r="A68" s="118" t="s">
        <v>116</v>
      </c>
      <c r="B68" s="119"/>
      <c r="C68" s="119"/>
      <c r="D68" s="119"/>
      <c r="E68" s="119"/>
      <c r="F68" s="120"/>
    </row>
  </sheetData>
  <sheetProtection algorithmName="SHA-512" hashValue="tEevnYpj86PkxaT2zPPLwP+C+zYLMB6x4ZgxBYJDDzKRbur4CymCwME404KfXapSSQHTbR6NdD2Bjk30J24z0Q==" saltValue="G6x6MHT4hVxYAD+NB2Tvaw==" spinCount="100000" sheet="1" objects="1" scenarios="1" selectLockedCells="1" selectUnlockedCells="1"/>
  <mergeCells count="7">
    <mergeCell ref="A49:F49"/>
    <mergeCell ref="A68:F68"/>
    <mergeCell ref="A1:F1"/>
    <mergeCell ref="A2:A32"/>
    <mergeCell ref="A34:A48"/>
    <mergeCell ref="D34:D48"/>
    <mergeCell ref="A33:F33"/>
  </mergeCells>
  <pageMargins left="0.7" right="0.7" top="0.75" bottom="0.75" header="0.3" footer="0.3"/>
  <pageSetup paperSize="9" orientation="landscape" verticalDpi="300" r:id="rId1"/>
  <rowBreaks count="3" manualBreakCount="3">
    <brk id="33" max="16383" man="1"/>
    <brk id="49" max="16383" man="1"/>
    <brk id="68" max="16383" man="1"/>
  </rowBreaks>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4</vt:i4>
      </vt:variant>
    </vt:vector>
  </HeadingPairs>
  <TitlesOfParts>
    <vt:vector size="4" baseType="lpstr">
      <vt:lpstr>Eingabemaske</vt:lpstr>
      <vt:lpstr>Seite 1</vt:lpstr>
      <vt:lpstr>Seite 2</vt:lpstr>
      <vt:lpstr>Anrechnung Bachelor neu</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Christian Nadegger</dc:creator>
  <cp:lastModifiedBy>Christian Nadegger</cp:lastModifiedBy>
  <cp:lastPrinted>2025-08-29T14:09:43Z</cp:lastPrinted>
  <dcterms:created xsi:type="dcterms:W3CDTF">2025-08-13T13:42:47Z</dcterms:created>
  <dcterms:modified xsi:type="dcterms:W3CDTF">2026-01-01T13:30:28Z</dcterms:modified>
</cp:coreProperties>
</file>