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17D5AAD0-6EB7-496A-9001-14898D888C2D}" xr6:coauthVersionLast="47" xr6:coauthVersionMax="47" xr10:uidLastSave="{00000000-0000-0000-0000-000000000000}"/>
  <workbookProtection workbookAlgorithmName="SHA-512" workbookHashValue="s6G4pj2bGMIpzB+0zNLg/BYm3g2oba8MkFwAT/h6g9zun2NaBhVqVHbcmkV2QzvqLIM417SAezO5GEUHh+aJJA==" workbookSaltValue="1vmgE3A4Wd8q7+c9cgC76w=="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1" i="3" l="1" a="1"/>
  <c r="O21" i="3" s="1"/>
  <c r="O22" i="3" a="1"/>
  <c r="O22" i="3" s="1"/>
  <c r="O23" i="3" a="1"/>
  <c r="O23" i="3" s="1"/>
  <c r="O24" i="3" a="1"/>
  <c r="O24" i="3" s="1"/>
  <c r="O25" i="3" a="1"/>
  <c r="O25" i="3" s="1"/>
  <c r="Q21" i="3"/>
  <c r="Q22" i="3"/>
  <c r="Q23" i="3"/>
  <c r="Q24" i="3"/>
  <c r="Q25" i="3"/>
  <c r="L21" i="3" a="1"/>
  <c r="L21" i="3"/>
  <c r="L22" i="3" a="1"/>
  <c r="L22" i="3" s="1"/>
  <c r="L23" i="3" a="1"/>
  <c r="L23" i="3" s="1"/>
  <c r="L24" i="3" a="1"/>
  <c r="L24" i="3" s="1"/>
  <c r="L25" i="3" a="1"/>
  <c r="L25" i="3" s="1"/>
  <c r="O40" i="3" a="1"/>
  <c r="O40" i="3" s="1"/>
  <c r="O39" i="3" a="1"/>
  <c r="O39" i="3" s="1"/>
  <c r="Q39" i="3"/>
  <c r="Q40" i="3"/>
  <c r="B21" i="3"/>
  <c r="B20" i="3"/>
  <c r="Q28" i="3"/>
  <c r="Q29" i="3"/>
  <c r="Q30" i="3"/>
  <c r="Q31" i="3"/>
  <c r="B13" i="3" l="1"/>
  <c r="B27" i="3"/>
  <c r="B26" i="3"/>
  <c r="B3" i="3"/>
  <c r="B4" i="3"/>
  <c r="B5" i="3"/>
  <c r="B6" i="3"/>
  <c r="B7" i="3"/>
  <c r="B8" i="3"/>
  <c r="B9" i="3"/>
  <c r="B10" i="3"/>
  <c r="B11" i="3"/>
  <c r="B12" i="3"/>
  <c r="B14" i="3"/>
  <c r="B15" i="3"/>
  <c r="B16" i="3"/>
  <c r="B17" i="3"/>
  <c r="B18" i="3"/>
  <c r="B19" i="3"/>
  <c r="B22" i="3"/>
  <c r="B23" i="3"/>
  <c r="B24" i="3"/>
  <c r="B25" i="3"/>
  <c r="B2" i="3"/>
  <c r="D4" i="3"/>
  <c r="D5" i="3"/>
  <c r="O5" i="3" s="1" a="1"/>
  <c r="O5" i="3" s="1"/>
  <c r="D6" i="3"/>
  <c r="D7" i="3"/>
  <c r="D8" i="3"/>
  <c r="D9" i="3"/>
  <c r="D10" i="3"/>
  <c r="D11" i="3"/>
  <c r="D12" i="3"/>
  <c r="D13" i="3"/>
  <c r="O13" i="3" s="1" a="1"/>
  <c r="O13" i="3" s="1"/>
  <c r="D14" i="3"/>
  <c r="D15" i="3"/>
  <c r="D16" i="3"/>
  <c r="D17" i="3"/>
  <c r="D18" i="3"/>
  <c r="O18" i="3" s="1" a="1"/>
  <c r="O18" i="3" s="1"/>
  <c r="D19" i="3"/>
  <c r="O19" i="3" s="1" a="1"/>
  <c r="O19" i="3" s="1"/>
  <c r="D20" i="3"/>
  <c r="D21" i="3"/>
  <c r="D22" i="3"/>
  <c r="D23" i="3"/>
  <c r="D24" i="3"/>
  <c r="D25" i="3"/>
  <c r="D26" i="3"/>
  <c r="D27" i="3"/>
  <c r="D3" i="3"/>
  <c r="D2" i="3"/>
  <c r="I35" i="3" a="1"/>
  <c r="I35" i="3" s="1"/>
  <c r="F35" i="3" a="1"/>
  <c r="F35" i="3" s="1"/>
  <c r="C51" i="3"/>
  <c r="L39" i="3" a="1"/>
  <c r="L44" i="3" a="1"/>
  <c r="L44" i="3" s="1"/>
  <c r="L45" i="3" a="1"/>
  <c r="L45" i="3" s="1"/>
  <c r="L46" i="3" a="1"/>
  <c r="L46" i="3" s="1"/>
  <c r="L47" i="3" a="1"/>
  <c r="L47" i="3" s="1"/>
  <c r="L40" i="3" a="1"/>
  <c r="L40" i="3" s="1"/>
  <c r="L41" i="3" a="1"/>
  <c r="L41" i="3" s="1"/>
  <c r="L42" i="3" a="1"/>
  <c r="L42" i="3" s="1"/>
  <c r="L43" i="3" a="1"/>
  <c r="L43" i="3" s="1"/>
  <c r="C32" i="3"/>
  <c r="O20" i="3" l="1" a="1"/>
  <c r="O20" i="3" s="1"/>
  <c r="Q20" i="3"/>
  <c r="L20" i="3" a="1"/>
  <c r="L20" i="3" s="1"/>
  <c r="O36" i="3" a="1"/>
  <c r="O36" i="3" s="1"/>
  <c r="L36" i="3" a="1"/>
  <c r="L36" i="3" s="1"/>
  <c r="Q36" i="3"/>
  <c r="O35" i="3" a="1"/>
  <c r="O35" i="3" s="1"/>
  <c r="Q35" i="3"/>
  <c r="L35" i="3" a="1"/>
  <c r="L35" i="3" s="1"/>
  <c r="Q26" i="3"/>
  <c r="Q27" i="3"/>
  <c r="Q17" i="3"/>
  <c r="O17" i="3" a="1"/>
  <c r="O17" i="3" s="1"/>
  <c r="Q16" i="3"/>
  <c r="O16" i="3" a="1"/>
  <c r="O16" i="3" s="1"/>
  <c r="L15" i="3" a="1"/>
  <c r="L15" i="3" s="1"/>
  <c r="O15" i="3" a="1"/>
  <c r="O15" i="3" s="1"/>
  <c r="L14" i="3" a="1"/>
  <c r="L14" i="3" s="1"/>
  <c r="O14" i="3" a="1"/>
  <c r="O14" i="3" s="1"/>
  <c r="Q12" i="3"/>
  <c r="O12" i="3" a="1"/>
  <c r="O12" i="3" s="1"/>
  <c r="Q11" i="3"/>
  <c r="O11" i="3" a="1"/>
  <c r="O11" i="3" s="1"/>
  <c r="L10" i="3" a="1"/>
  <c r="L10" i="3" s="1"/>
  <c r="O10" i="3" a="1"/>
  <c r="O10" i="3" s="1"/>
  <c r="L9" i="3" a="1"/>
  <c r="L9" i="3" s="1"/>
  <c r="O9" i="3" a="1"/>
  <c r="O9" i="3" s="1"/>
  <c r="Q8" i="3"/>
  <c r="O8" i="3" a="1"/>
  <c r="O8" i="3" s="1"/>
  <c r="L7" i="3" a="1"/>
  <c r="L7" i="3" s="1"/>
  <c r="O7" i="3" a="1"/>
  <c r="O7" i="3" s="1"/>
  <c r="L6" i="3" a="1"/>
  <c r="L6" i="3" s="1"/>
  <c r="O6" i="3" a="1"/>
  <c r="O6" i="3" s="1"/>
  <c r="Q4" i="3"/>
  <c r="O4" i="3" a="1"/>
  <c r="O4" i="3" s="1"/>
  <c r="Q3" i="3"/>
  <c r="O3" i="3" a="1"/>
  <c r="O3" i="3" s="1"/>
  <c r="L18" i="3" a="1"/>
  <c r="L18" i="3" s="1"/>
  <c r="L19" i="3" a="1"/>
  <c r="L19" i="3" s="1"/>
  <c r="L4" i="3" a="1"/>
  <c r="L4" i="3" s="1"/>
  <c r="Q19" i="3"/>
  <c r="Q18" i="3"/>
  <c r="L17" i="3" a="1"/>
  <c r="L17" i="3" s="1"/>
  <c r="Q15" i="3"/>
  <c r="L13" i="3" a="1"/>
  <c r="L13" i="3" s="1"/>
  <c r="L12" i="3" a="1"/>
  <c r="L12" i="3" s="1"/>
  <c r="L11" i="3" a="1"/>
  <c r="L11" i="3" s="1"/>
  <c r="L8" i="3" a="1"/>
  <c r="L8" i="3" s="1"/>
  <c r="L5" i="3" a="1"/>
  <c r="L5" i="3" s="1"/>
  <c r="L3" i="3" a="1"/>
  <c r="L3" i="3" s="1"/>
  <c r="L16" i="3" a="1"/>
  <c r="L16" i="3" s="1"/>
  <c r="J51" i="3"/>
  <c r="Q14" i="3"/>
  <c r="Q13" i="3"/>
  <c r="Q6" i="3"/>
  <c r="Q10" i="3"/>
  <c r="Q9" i="3"/>
  <c r="Q7" i="3"/>
  <c r="Q5" i="3"/>
  <c r="L37" i="3" a="1"/>
  <c r="L37" i="3" s="1"/>
  <c r="L38" i="3" a="1"/>
  <c r="L38" i="3" s="1"/>
  <c r="I2" i="3" a="1"/>
  <c r="I2" i="3" s="1"/>
  <c r="F2" i="3" a="1"/>
  <c r="F2" i="3" s="1"/>
  <c r="Q2" i="3"/>
  <c r="L2" i="3" a="1"/>
  <c r="L2" i="3" s="1"/>
  <c r="O2" i="3" a="1"/>
  <c r="O2" i="3" s="1"/>
  <c r="L39" i="3"/>
  <c r="G51" i="3"/>
  <c r="U35" i="3" l="1" a="1"/>
  <c r="U35" i="3" s="1"/>
  <c r="E29" i="7" s="1" a="1"/>
  <c r="E29" i="7" s="1"/>
  <c r="E30" i="4" s="1" a="1"/>
  <c r="E30" i="4" s="1"/>
  <c r="R35" i="3" a="1"/>
  <c r="R35" i="3" s="1"/>
  <c r="B29" i="7" s="1" a="1"/>
  <c r="B29" i="7" s="1"/>
  <c r="B30" i="4" s="1" a="1"/>
  <c r="B30" i="4" s="1"/>
  <c r="U2" i="3" a="1"/>
  <c r="U2" i="3" s="1"/>
  <c r="E3" i="7" s="1" a="1"/>
  <c r="P32" i="3"/>
  <c r="P51" i="3"/>
  <c r="M51" i="3"/>
  <c r="R2" i="3" a="1"/>
  <c r="R2" i="3" s="1"/>
  <c r="B3" i="7" s="1" a="1"/>
  <c r="B3" i="7" s="1"/>
  <c r="B3" i="4" s="1" a="1"/>
  <c r="B3" i="4" s="1"/>
  <c r="J32" i="3"/>
  <c r="G32" i="3"/>
  <c r="M32" i="3"/>
  <c r="F40" i="4" l="1"/>
  <c r="C40" i="4"/>
  <c r="E3" i="7"/>
  <c r="E3" i="4" s="1" a="1"/>
  <c r="E3" i="4" s="1"/>
  <c r="F27" i="7"/>
  <c r="C27" i="7"/>
  <c r="C27" i="4"/>
  <c r="F27"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<sst xmlns="http://schemas.openxmlformats.org/spreadsheetml/2006/main" count="137" uniqueCount="110">
  <si>
    <t>Liste</t>
  </si>
  <si>
    <t>gemacht</t>
  </si>
  <si>
    <t>absolviert</t>
  </si>
  <si>
    <t>noch zu machen</t>
  </si>
  <si>
    <t>falsch</t>
  </si>
  <si>
    <t>Anrechenbar</t>
  </si>
  <si>
    <t xml:space="preserve"> </t>
  </si>
  <si>
    <t>Noch zu Absolvieren</t>
  </si>
  <si>
    <t>Bachelor</t>
  </si>
  <si>
    <t>Umstieg BA alt auf BA neu und MA neu</t>
  </si>
  <si>
    <t>ECTS</t>
  </si>
  <si>
    <t>Summe</t>
  </si>
  <si>
    <t>Master</t>
  </si>
  <si>
    <t>Bedienungsanleitung:</t>
  </si>
  <si>
    <t>1a VO Einführung in das Studium der Geschichtswissenschaften</t>
  </si>
  <si>
    <t xml:space="preserve">1b UE Allgemeine wissenschaftliche Arbeitstechniken </t>
  </si>
  <si>
    <t xml:space="preserve">2 VO Basiswissen Alte Geschichte </t>
  </si>
  <si>
    <t>1a VU Geschichte als wissenschaftliche Disziplin</t>
  </si>
  <si>
    <t>1b UE Fachspezifische Arbeitstechniken</t>
  </si>
  <si>
    <t xml:space="preserve">2a VO Basiswissen Alte Geschichte </t>
  </si>
  <si>
    <t>Master ohne Übertrag aus Bed</t>
  </si>
  <si>
    <t>3 VO Basiswissen Mittelalter</t>
  </si>
  <si>
    <t xml:space="preserve">2b VO Basiswissen Mittelalter </t>
  </si>
  <si>
    <t xml:space="preserve">4 VO Basiswissen Neuzeit </t>
  </si>
  <si>
    <t xml:space="preserve">3a VO Basiswissen Neuzeit </t>
  </si>
  <si>
    <t xml:space="preserve">5 VO Basiswissen Wirtschafts- und Sozialgeschichte </t>
  </si>
  <si>
    <t xml:space="preserve">6 VO Basiswissen Österreichische Geschichte </t>
  </si>
  <si>
    <t xml:space="preserve">7 VO Basiswissen Zeitgeschichte </t>
  </si>
  <si>
    <t xml:space="preserve">8 VO Basiswissen Politische Bildung </t>
  </si>
  <si>
    <t xml:space="preserve">4a VO Basiswissen Wirtschafts-, Sozial- und Umweltgeschichte </t>
  </si>
  <si>
    <t xml:space="preserve">4b VO Basiswissen Österreichische Geschichte </t>
  </si>
  <si>
    <t xml:space="preserve">3b VO Basiswissen Zeitgeschichte </t>
  </si>
  <si>
    <t xml:space="preserve">5a VO Einführung in die Politische Bildung </t>
  </si>
  <si>
    <t>9a UE Quellen und Darstellungen der Alten Geschichte</t>
  </si>
  <si>
    <t xml:space="preserve">9b UE Quellen und Darstellungen des Mittelalters </t>
  </si>
  <si>
    <t xml:space="preserve">6a UE Quellen und Darstellungen der Alten Geschichte </t>
  </si>
  <si>
    <t xml:space="preserve">6b UE Quellen und Darstellungen des Mittelalters </t>
  </si>
  <si>
    <t>10a UE Quellen und Darstellungen der Österreichischen Geschichte</t>
  </si>
  <si>
    <t xml:space="preserve">10b UE Quellen und Darstellungen der Wirtschafts- und Sozialgeschichte </t>
  </si>
  <si>
    <t xml:space="preserve">8b UE Quellen und Darstellungen der Österreichischen Geschichte </t>
  </si>
  <si>
    <t>8a UE Quellen und Darstellungen der Wirtschafts-, Sozial- und Umweltgeschichte</t>
  </si>
  <si>
    <t>11a UE Quellen und Darstellungen der Neuzeit</t>
  </si>
  <si>
    <t>11b UE Quellen und Darstellungen der Zeitgeschichte</t>
  </si>
  <si>
    <t>12 Ein PS aus dem Modul Thematische Vertiefung aus historischen Epochen und Disziplinen</t>
  </si>
  <si>
    <t>13 Ein PS aus dem Modul Vertiefung zur Geschichte des 20./21. Jahrhunderts</t>
  </si>
  <si>
    <t>14 SE Seminar mit Bachelorarbeit</t>
  </si>
  <si>
    <t>16 VO Basiswissen Fachdidaktik Geschichte, Sozialkunde und Politische Bildung</t>
  </si>
  <si>
    <t>17 PS Geschichtsdidaktik und Didaktik der Politischen Bildung</t>
  </si>
  <si>
    <t xml:space="preserve">18a UE Geschichtsdidaktik </t>
  </si>
  <si>
    <t>18b UE Didaktik der Politischen Bildung</t>
  </si>
  <si>
    <t>19 Modul Fachpraktikum</t>
  </si>
  <si>
    <t>20 Interdisziplinäre Kompetenzen</t>
  </si>
  <si>
    <t xml:space="preserve">15a EX Historische Exkursion </t>
  </si>
  <si>
    <t xml:space="preserve">15b UE Historische Exkursion </t>
  </si>
  <si>
    <t xml:space="preserve">SE Themenspezifisches Seminar Fachdidaktik/Fachwissenschaft </t>
  </si>
  <si>
    <t xml:space="preserve">VO Fachwissenschaftliche Spezialisierung </t>
  </si>
  <si>
    <t xml:space="preserve">VU Fachwissenschaftliche Spezialisierung </t>
  </si>
  <si>
    <t xml:space="preserve">SE Angewandte Methoden und Theorien </t>
  </si>
  <si>
    <t xml:space="preserve">SE 1 aus zwei unterschiedlichen Kerngebieten bzw. der Politischen Bildung </t>
  </si>
  <si>
    <t xml:space="preserve">SE 2 aus zwei unterschiedlichen Kerngebieten bzw. der Politischen Bildung </t>
  </si>
  <si>
    <t xml:space="preserve">Eine LV aus dem Modul Geschichte der Historiografie und Geschlechterforschung </t>
  </si>
  <si>
    <t>7a UE Quellen und Darstellungen der Neuzeit</t>
  </si>
  <si>
    <t xml:space="preserve">7b UE Quellen und Darstellungen der Zeitgeschichte </t>
  </si>
  <si>
    <t>9 PS aus dem Modul Schreibpraxis in den Epochen und Disziplinen</t>
  </si>
  <si>
    <t xml:space="preserve">10 PS aus dem Modul Schreibpraxis in der Geschichte des 20./21. Jahrhunderts </t>
  </si>
  <si>
    <t>5b VO Einführung in die Geschichtsdidaktik</t>
  </si>
  <si>
    <t>11c PS Geschichtsdidaktik und Didaktik der Politischen Bildung</t>
  </si>
  <si>
    <t xml:space="preserve">11a UE Geschichtsdidaktik </t>
  </si>
  <si>
    <t xml:space="preserve">11b UE Didaktik der Politischen Bildung </t>
  </si>
  <si>
    <t xml:space="preserve">13 PR Fachdidaktische Begleitung des Praxissemester </t>
  </si>
  <si>
    <t xml:space="preserve">12 Individuelle Schwerpunktsetzung </t>
  </si>
  <si>
    <t>4a EX Historische Exkursion</t>
  </si>
  <si>
    <t>4b UE Historische Exkursion</t>
  </si>
  <si>
    <t>xxx1</t>
  </si>
  <si>
    <t>xxx2</t>
  </si>
  <si>
    <t>xxx3</t>
  </si>
  <si>
    <t>xxx4</t>
  </si>
  <si>
    <t>xxx5</t>
  </si>
  <si>
    <t>xxx6</t>
  </si>
  <si>
    <t>xxx7</t>
  </si>
  <si>
    <t>xxx8</t>
  </si>
  <si>
    <t>xxx9</t>
  </si>
  <si>
    <t>xxx10</t>
  </si>
  <si>
    <t>xxx11</t>
  </si>
  <si>
    <t>xxx12</t>
  </si>
  <si>
    <t>x0</t>
  </si>
  <si>
    <t>x00</t>
  </si>
  <si>
    <t>Keine Äquivalenzen:</t>
  </si>
  <si>
    <t>-</t>
  </si>
  <si>
    <t>1a - 1g SE Epoche / Disziplin Teil 1</t>
  </si>
  <si>
    <t>1a - 1g SE Epoche / Disziplin Teil 2</t>
  </si>
  <si>
    <t>2 SE Geschichtsdidaktik</t>
  </si>
  <si>
    <t xml:space="preserve">7 PR Fachdidaktische Begleitlehrveranstaltung zum Masterpraktikum </t>
  </si>
  <si>
    <t xml:space="preserve">3a VU Schlüsseltexte lesen oder 3b VO Geschlechterkonzepte – Geschlechtertheorien </t>
  </si>
  <si>
    <t>Bed auf Med</t>
  </si>
  <si>
    <t>Bed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</si>
  <si>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 xml:space="preserve">https://www.uibk.ac.at/fakultaeten/lehrerinnenbildung/studium/umstellung_2026/rechner.html </t>
    </r>
  </si>
  <si>
    <t>Äquivalenzen im Bachelorstudium (neu)</t>
  </si>
  <si>
    <t>Noch zu absolvierende Lehrveranstaltungen im Bachelorstudium (neu)</t>
  </si>
  <si>
    <t>Anrechenbare Lehrveranstaltungen im Bachelorstudium (neu)</t>
  </si>
  <si>
    <t>Noch zu absolvierende Lehrveranstaltungen im Masterstudium (neu)</t>
  </si>
  <si>
    <t>Bachelor Geschichte &amp; Pol. Bildung</t>
  </si>
  <si>
    <t xml:space="preserve">5 SE Begleitseminar (wenn Masterarbeit in diesem UF angefertigt wird) oder  </t>
  </si>
  <si>
    <t>0 (2,5)</t>
  </si>
  <si>
    <t>6a VO Fachwissenschaftliche Spezialisierung (wenn keine Masterarbeit in diesem UF angefertigt wird) und</t>
  </si>
  <si>
    <t>6b VU Fachwissenschaftliche Spezialisierung Masterarbeit (wenn keine Masterarbeit in diesem UF angefertigt wird)</t>
  </si>
  <si>
    <t>Anerkennbare Lehrveranstaltungen im Masterstudium (neu)</t>
  </si>
  <si>
    <t>Version 1.1 - Dezember 2025 © C. Nadegger</t>
  </si>
  <si>
    <t>Nein</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</si>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</sst>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11"/>
      <color theme="1"/>
      <name val="Aptos Narrow"/>
      <scheme val="minor"/>
    </font>
    <font>
      <sz val="11"/>
      <color rgb="FF0070C0"/>
      <name val="Aptos Narrow"/>
      <scheme val="minor"/>
    </font>
    <font>
      <b/>
      <sz val="11"/>
      <color theme="1"/>
      <name val="Aptos Narrow"/>
      <scheme val="minor"/>
    </font>
  </fonts>
  <fills count="9">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FFC000"/>
        <bgColor indexed="64"/>
      </patternFill>
    </fill>
    <fill>
      <patternFill patternType="solid">
        <fgColor theme="1" tint="4.9989318521683403E-2"/>
        <bgColor indexed="64"/>
      </patternFill>
    </fill>
    <fill>
      <patternFill patternType="solid">
        <fgColor theme="2" tint="-0.499984740745262"/>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21">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1" xfId="0" applyFill="1" applyBorder="1" applyAlignment="1">
      <alignment horizontal="center"/>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0" fillId="5" borderId="0" xfId="0" applyFill="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22" xfId="0" applyFont="1" applyBorder="1"/>
    <xf numFmtId="0" fontId="1" fillId="0" borderId="14" xfId="0" applyFont="1" applyBorder="1"/>
    <xf numFmtId="0" fontId="1" fillId="0" borderId="23" xfId="0" applyFont="1" applyBorder="1"/>
    <xf numFmtId="0" fontId="1" fillId="0" borderId="12"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0" borderId="30" xfId="0" applyBorder="1"/>
    <xf numFmtId="0" fontId="0" fillId="0" borderId="23" xfId="0" applyBorder="1"/>
    <xf numFmtId="0" fontId="0" fillId="0" borderId="23" xfId="0" applyBorder="1" applyAlignment="1">
      <alignment vertic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0" borderId="34" xfId="0" applyBorder="1"/>
    <xf numFmtId="0" fontId="0" fillId="0" borderId="7" xfId="0" applyBorder="1"/>
    <xf numFmtId="0" fontId="0" fillId="0" borderId="9" xfId="0" applyBorder="1"/>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0" borderId="27" xfId="0" applyBorder="1"/>
    <xf numFmtId="0" fontId="0" fillId="0" borderId="10" xfId="0" applyBorder="1"/>
    <xf numFmtId="0" fontId="0" fillId="0" borderId="19" xfId="0" applyBorder="1"/>
    <xf numFmtId="0" fontId="8" fillId="0" borderId="0" xfId="0" applyFont="1"/>
    <xf numFmtId="0" fontId="0" fillId="3" borderId="26" xfId="0" applyFill="1" applyBorder="1"/>
    <xf numFmtId="0" fontId="0" fillId="3" borderId="28" xfId="0" applyFill="1" applyBorder="1"/>
    <xf numFmtId="0" fontId="0" fillId="7" borderId="28" xfId="0" applyFill="1" applyBorder="1"/>
    <xf numFmtId="0" fontId="0" fillId="7" borderId="29" xfId="0" applyFill="1" applyBorder="1"/>
    <xf numFmtId="0" fontId="0" fillId="0" borderId="24" xfId="0" applyBorder="1"/>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1" fillId="0" borderId="0" xfId="0" applyFont="1" applyAlignment="1">
      <alignment horizontal="left"/>
    </xf>
    <xf numFmtId="0" fontId="6" fillId="2" borderId="0" xfId="0" applyFont="1" applyFill="1" applyAlignment="1">
      <alignment horizontal="right"/>
    </xf>
    <xf numFmtId="0" fontId="5" fillId="0" borderId="26" xfId="0" applyFont="1" applyBorder="1" applyAlignment="1">
      <alignment horizontal="left" vertical="top"/>
    </xf>
    <xf numFmtId="0" fontId="5" fillId="0" borderId="27" xfId="0" applyFont="1" applyBorder="1" applyAlignment="1">
      <alignment horizontal="left" vertical="top"/>
    </xf>
    <xf numFmtId="0" fontId="5" fillId="0" borderId="29" xfId="0" applyFont="1" applyBorder="1" applyAlignment="1">
      <alignment horizontal="left" vertical="top"/>
    </xf>
    <xf numFmtId="0" fontId="5" fillId="0" borderId="19" xfId="0" applyFont="1" applyBorder="1" applyAlignment="1">
      <alignment horizontal="left" vertical="top"/>
    </xf>
    <xf numFmtId="0" fontId="0" fillId="0" borderId="26" xfId="0" applyBorder="1" applyAlignment="1">
      <alignment horizontal="justify" vertical="top" wrapText="1"/>
    </xf>
    <xf numFmtId="0" fontId="0" fillId="0" borderId="27" xfId="0" applyBorder="1" applyAlignment="1">
      <alignment horizontal="justify" vertical="top" wrapText="1"/>
    </xf>
    <xf numFmtId="0" fontId="0" fillId="0" borderId="28" xfId="0" applyBorder="1" applyAlignment="1">
      <alignment horizontal="justify" vertical="top" wrapText="1"/>
    </xf>
    <xf numFmtId="0" fontId="0" fillId="0" borderId="10" xfId="0" applyBorder="1" applyAlignment="1">
      <alignment horizontal="justify" vertical="top" wrapText="1"/>
    </xf>
    <xf numFmtId="0" fontId="0" fillId="0" borderId="29" xfId="0" applyBorder="1" applyAlignment="1">
      <alignment horizontal="justify" vertical="top" wrapText="1"/>
    </xf>
    <xf numFmtId="0" fontId="0" fillId="0" borderId="19" xfId="0" applyBorder="1" applyAlignment="1">
      <alignment horizontal="justify" vertical="top" wrapText="1"/>
    </xf>
    <xf numFmtId="0" fontId="10" fillId="2" borderId="0" xfId="0" applyFont="1" applyFill="1" applyAlignment="1">
      <alignment horizontal="center"/>
    </xf>
    <xf numFmtId="0" fontId="0" fillId="5" borderId="26" xfId="0" applyFill="1" applyBorder="1" applyAlignment="1">
      <alignment horizontal="center" vertical="center" textRotation="90"/>
    </xf>
    <xf numFmtId="0" fontId="0" fillId="5" borderId="28" xfId="0" applyFill="1" applyBorder="1" applyAlignment="1">
      <alignment horizontal="center" vertical="center" textRotation="90"/>
    </xf>
    <xf numFmtId="0" fontId="0" fillId="5" borderId="29" xfId="0" applyFill="1" applyBorder="1" applyAlignment="1">
      <alignment horizontal="center" vertical="center" textRotation="90"/>
    </xf>
    <xf numFmtId="0" fontId="0" fillId="8" borderId="26" xfId="0" applyFill="1" applyBorder="1" applyAlignment="1">
      <alignment horizontal="center" textRotation="90"/>
    </xf>
    <xf numFmtId="0" fontId="0" fillId="8" borderId="28" xfId="0" applyFill="1" applyBorder="1" applyAlignment="1">
      <alignment horizontal="center" textRotation="90"/>
    </xf>
    <xf numFmtId="0" fontId="0" fillId="8" borderId="29" xfId="0" applyFill="1" applyBorder="1" applyAlignment="1">
      <alignment horizontal="center" textRotation="90"/>
    </xf>
    <xf numFmtId="0" fontId="0" fillId="6" borderId="26" xfId="0" applyFill="1" applyBorder="1" applyAlignment="1">
      <alignment horizontal="center" vertical="center" textRotation="90" wrapText="1"/>
    </xf>
    <xf numFmtId="0" fontId="0" fillId="6" borderId="28" xfId="0" applyFill="1" applyBorder="1" applyAlignment="1">
      <alignment horizontal="center" vertical="center" textRotation="90" wrapText="1"/>
    </xf>
    <xf numFmtId="0" fontId="0" fillId="6" borderId="29" xfId="0" applyFill="1"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u="none" strike="noStrike" kern="1200" spc="0" baseline="0">
                <a:solidFill>
                  <a:sysClr val="windowText" lastClr="000000">
                    <a:lumMod val="65000"/>
                    <a:lumOff val="35000"/>
                  </a:sysClr>
                </a:solidFill>
                <a:latin typeface="+mn-lt"/>
                <a:ea typeface="+mn-ea"/>
                <a:cs typeface="+mn-cs"/>
              </a:rPr>
              <a:t>Äquivalenzen im Bachelorstudium (neu)</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DE"/>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neu'!$C$27</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neu'!$F$27</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u="none" strike="noStrike" kern="1200" spc="0" baseline="0">
                <a:solidFill>
                  <a:sysClr val="windowText" lastClr="000000">
                    <a:lumMod val="65000"/>
                    <a:lumOff val="35000"/>
                  </a:sysClr>
                </a:solidFill>
                <a:latin typeface="+mn-lt"/>
                <a:ea typeface="+mn-ea"/>
                <a:cs typeface="+mn-cs"/>
              </a:rPr>
              <a:t>Äquivalenzen im Masterstudium (neu)</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DE"/>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neu'!$C$40</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neu'!$F$40</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5" lockText="1"/>
</file>

<file path=xl/ctrlProps/ctrlProp24.xml><?xml version="1.0" encoding="utf-8"?>
<formControlPr xmlns="http://schemas.microsoft.com/office/spreadsheetml/2009/9/main" objectType="CheckBox" fmlaLink="$C$26" lockText="1"/>
</file>

<file path=xl/ctrlProps/ctrlProp25.xml><?xml version="1.0" encoding="utf-8"?>
<formControlPr xmlns="http://schemas.microsoft.com/office/spreadsheetml/2009/9/main" objectType="CheckBox" fmlaLink="$C$27" lockText="1"/>
</file>

<file path=xl/ctrlProps/ctrlProp26.xml><?xml version="1.0" encoding="utf-8"?>
<formControlPr xmlns="http://schemas.microsoft.com/office/spreadsheetml/2009/9/main" objectType="CheckBox" fmlaLink="$C$28" lockText="1"/>
</file>

<file path=xl/ctrlProps/ctrlProp3.xml><?xml version="1.0" encoding="utf-8"?>
<formControlPr xmlns="http://schemas.microsoft.com/office/spreadsheetml/2009/9/main" objectType="CheckBox" fmlaLink="$C$5"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47625</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66675</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4</xdr:col>
          <xdr:colOff>142875</xdr:colOff>
          <xdr:row>27</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47625</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42</xdr:row>
      <xdr:rowOff>190499</xdr:rowOff>
    </xdr:from>
    <xdr:to>
      <xdr:col>1</xdr:col>
      <xdr:colOff>4238624</xdr:colOff>
      <xdr:row>58</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43</xdr:row>
      <xdr:rowOff>0</xdr:rowOff>
    </xdr:from>
    <xdr:to>
      <xdr:col>4</xdr:col>
      <xdr:colOff>4343399</xdr:colOff>
      <xdr:row>58</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G34"/>
  <sheetViews>
    <sheetView tabSelected="1" workbookViewId="0">
      <selection activeCell="D24" sqref="D24"/>
    </sheetView>
  </sheetViews>
  <sheetFormatPr baseColWidth="10" defaultColWidth="9" defaultRowHeight="15" x14ac:dyDescent="0.25"/>
  <cols>
    <col min="1" max="1" width="9" style="41"/>
    <col min="2" max="2" width="77.7109375" style="41" bestFit="1" customWidth="1"/>
    <col min="3" max="3" width="9" style="41" hidden="1" customWidth="1"/>
    <col min="4" max="4" width="4.7109375" style="41" customWidth="1"/>
    <col min="5" max="5" width="9" style="41"/>
    <col min="6" max="6" width="49.5703125" style="41" bestFit="1" customWidth="1"/>
    <col min="7" max="16384" width="9" style="41"/>
  </cols>
  <sheetData>
    <row r="2" spans="2:7" ht="15.75" thickBot="1" x14ac:dyDescent="0.3"/>
    <row r="3" spans="2:7" x14ac:dyDescent="0.25">
      <c r="B3" s="38" t="s">
        <v>14</v>
      </c>
      <c r="C3" s="42" t="b">
        <v>0</v>
      </c>
      <c r="D3" s="45"/>
      <c r="F3" s="82" t="s">
        <v>13</v>
      </c>
      <c r="G3" s="83"/>
    </row>
    <row r="4" spans="2:7" ht="15.75" thickBot="1" x14ac:dyDescent="0.3">
      <c r="B4" s="39" t="s">
        <v>15</v>
      </c>
      <c r="C4" s="43" t="b">
        <v>0</v>
      </c>
      <c r="D4" s="46"/>
      <c r="F4" s="84"/>
      <c r="G4" s="85"/>
    </row>
    <row r="5" spans="2:7" ht="14.25" customHeight="1" x14ac:dyDescent="0.25">
      <c r="B5" s="39" t="s">
        <v>16</v>
      </c>
      <c r="C5" s="43" t="b">
        <v>0</v>
      </c>
      <c r="D5" s="46"/>
      <c r="F5" s="86" t="s">
        <v>96</v>
      </c>
      <c r="G5" s="87"/>
    </row>
    <row r="6" spans="2:7" x14ac:dyDescent="0.25">
      <c r="B6" s="39" t="s">
        <v>21</v>
      </c>
      <c r="C6" s="43" t="b">
        <v>0</v>
      </c>
      <c r="D6" s="46"/>
      <c r="F6" s="88"/>
      <c r="G6" s="89"/>
    </row>
    <row r="7" spans="2:7" x14ac:dyDescent="0.25">
      <c r="B7" s="39" t="s">
        <v>23</v>
      </c>
      <c r="C7" s="43" t="b">
        <v>0</v>
      </c>
      <c r="D7" s="46"/>
      <c r="F7" s="88"/>
      <c r="G7" s="89"/>
    </row>
    <row r="8" spans="2:7" x14ac:dyDescent="0.25">
      <c r="B8" s="39" t="s">
        <v>25</v>
      </c>
      <c r="C8" s="43" t="b">
        <v>0</v>
      </c>
      <c r="D8" s="46"/>
      <c r="F8" s="88"/>
      <c r="G8" s="89"/>
    </row>
    <row r="9" spans="2:7" x14ac:dyDescent="0.25">
      <c r="B9" s="39" t="s">
        <v>26</v>
      </c>
      <c r="C9" s="43" t="b">
        <v>0</v>
      </c>
      <c r="D9" s="46"/>
      <c r="F9" s="88"/>
      <c r="G9" s="89"/>
    </row>
    <row r="10" spans="2:7" x14ac:dyDescent="0.25">
      <c r="B10" s="39" t="s">
        <v>27</v>
      </c>
      <c r="C10" s="43" t="b">
        <v>0</v>
      </c>
      <c r="D10" s="46"/>
      <c r="F10" s="88"/>
      <c r="G10" s="89"/>
    </row>
    <row r="11" spans="2:7" x14ac:dyDescent="0.25">
      <c r="B11" s="39" t="s">
        <v>28</v>
      </c>
      <c r="C11" s="43" t="b">
        <v>0</v>
      </c>
      <c r="D11" s="46"/>
      <c r="F11" s="88"/>
      <c r="G11" s="89"/>
    </row>
    <row r="12" spans="2:7" x14ac:dyDescent="0.25">
      <c r="B12" s="39" t="s">
        <v>33</v>
      </c>
      <c r="C12" s="43" t="b">
        <v>0</v>
      </c>
      <c r="D12" s="46"/>
      <c r="F12" s="88"/>
      <c r="G12" s="89"/>
    </row>
    <row r="13" spans="2:7" x14ac:dyDescent="0.25">
      <c r="B13" s="39" t="s">
        <v>34</v>
      </c>
      <c r="C13" s="43" t="b">
        <v>0</v>
      </c>
      <c r="D13" s="46"/>
      <c r="F13" s="88"/>
      <c r="G13" s="89"/>
    </row>
    <row r="14" spans="2:7" x14ac:dyDescent="0.25">
      <c r="B14" s="39" t="s">
        <v>37</v>
      </c>
      <c r="C14" s="43" t="b">
        <v>0</v>
      </c>
      <c r="D14" s="46"/>
      <c r="F14" s="88"/>
      <c r="G14" s="89"/>
    </row>
    <row r="15" spans="2:7" x14ac:dyDescent="0.25">
      <c r="B15" s="39" t="s">
        <v>38</v>
      </c>
      <c r="C15" s="43" t="b">
        <v>0</v>
      </c>
      <c r="D15" s="46"/>
      <c r="F15" s="88"/>
      <c r="G15" s="89"/>
    </row>
    <row r="16" spans="2:7" ht="15.75" customHeight="1" x14ac:dyDescent="0.25">
      <c r="B16" s="40" t="s">
        <v>41</v>
      </c>
      <c r="C16" s="44" t="b">
        <v>0</v>
      </c>
      <c r="D16" s="47"/>
      <c r="F16" s="88"/>
      <c r="G16" s="89"/>
    </row>
    <row r="17" spans="1:7" x14ac:dyDescent="0.25">
      <c r="B17" s="39" t="s">
        <v>42</v>
      </c>
      <c r="C17" s="43" t="b">
        <v>0</v>
      </c>
      <c r="D17" s="46"/>
      <c r="F17" s="88"/>
      <c r="G17" s="89"/>
    </row>
    <row r="18" spans="1:7" x14ac:dyDescent="0.25">
      <c r="B18" s="39" t="s">
        <v>43</v>
      </c>
      <c r="C18" s="43" t="b">
        <v>0</v>
      </c>
      <c r="D18" s="46"/>
      <c r="F18" s="88"/>
      <c r="G18" s="89"/>
    </row>
    <row r="19" spans="1:7" x14ac:dyDescent="0.25">
      <c r="B19" s="39" t="s">
        <v>44</v>
      </c>
      <c r="C19" s="43" t="b">
        <v>0</v>
      </c>
      <c r="D19" s="46"/>
      <c r="F19" s="88"/>
      <c r="G19" s="89"/>
    </row>
    <row r="20" spans="1:7" x14ac:dyDescent="0.25">
      <c r="B20" s="39" t="s">
        <v>45</v>
      </c>
      <c r="C20" s="43" t="b">
        <v>0</v>
      </c>
      <c r="D20" s="46"/>
      <c r="F20" s="88"/>
      <c r="G20" s="89"/>
    </row>
    <row r="21" spans="1:7" ht="15.75" thickBot="1" x14ac:dyDescent="0.3">
      <c r="B21" s="39" t="s">
        <v>52</v>
      </c>
      <c r="C21" s="43" t="b">
        <v>0</v>
      </c>
      <c r="D21" s="46"/>
      <c r="F21" s="90"/>
      <c r="G21" s="91"/>
    </row>
    <row r="22" spans="1:7" x14ac:dyDescent="0.25">
      <c r="B22" s="39" t="s">
        <v>53</v>
      </c>
      <c r="C22" s="43" t="b">
        <v>0</v>
      </c>
      <c r="D22" s="46"/>
    </row>
    <row r="23" spans="1:7" x14ac:dyDescent="0.25">
      <c r="B23" s="39" t="s">
        <v>46</v>
      </c>
      <c r="C23" s="43" t="b">
        <v>0</v>
      </c>
      <c r="D23" s="46"/>
      <c r="F23" s="92" t="s">
        <v>109</v>
      </c>
      <c r="G23" s="92"/>
    </row>
    <row r="24" spans="1:7" x14ac:dyDescent="0.25">
      <c r="B24" s="39" t="s">
        <v>47</v>
      </c>
      <c r="C24" s="43" t="b">
        <v>0</v>
      </c>
      <c r="D24" s="46"/>
    </row>
    <row r="25" spans="1:7" x14ac:dyDescent="0.25">
      <c r="B25" s="39" t="s">
        <v>48</v>
      </c>
      <c r="C25" s="43" t="b">
        <v>0</v>
      </c>
      <c r="D25" s="46"/>
    </row>
    <row r="26" spans="1:7" x14ac:dyDescent="0.25">
      <c r="B26" s="39" t="s">
        <v>49</v>
      </c>
      <c r="C26" s="43" t="b">
        <v>0</v>
      </c>
      <c r="D26" s="46"/>
    </row>
    <row r="27" spans="1:7" x14ac:dyDescent="0.25">
      <c r="B27" s="39" t="s">
        <v>50</v>
      </c>
      <c r="C27" s="43" t="b">
        <v>0</v>
      </c>
      <c r="D27" s="46"/>
    </row>
    <row r="28" spans="1:7" ht="15.75" thickBot="1" x14ac:dyDescent="0.3">
      <c r="B28" s="68" t="s">
        <v>51</v>
      </c>
      <c r="C28" s="69" t="b">
        <v>0</v>
      </c>
      <c r="D28" s="70"/>
    </row>
    <row r="30" spans="1:7" ht="18.75" customHeight="1" x14ac:dyDescent="0.35">
      <c r="A30" s="81"/>
      <c r="B30" s="81"/>
      <c r="C30" s="81"/>
      <c r="D30" s="81"/>
    </row>
    <row r="32" spans="1:7" ht="15.75" thickBot="1" x14ac:dyDescent="0.3"/>
    <row r="33" spans="2:3" x14ac:dyDescent="0.25">
      <c r="B33" s="49" t="s">
        <v>87</v>
      </c>
      <c r="C33"/>
    </row>
    <row r="34" spans="2:3" ht="15.75" thickBot="1" x14ac:dyDescent="0.3">
      <c r="B34" s="50" t="s">
        <v>88</v>
      </c>
      <c r="C34"/>
    </row>
  </sheetData>
  <sheetProtection algorithmName="SHA-512" hashValue="pPsukX7eAoSOPwIr39iv9AlnXlBU/C5oWuBUAj7qpQBzJd8zytDqEIhr7ZWmMKGEMC/cMzPkM9pmkWkc9rBwYQ==" saltValue="RWmKDdrB8v7RqnxllP5wCA==" spinCount="100000" sheet="1" selectLockedCells="1"/>
  <mergeCells count="4">
    <mergeCell ref="A30:D30"/>
    <mergeCell ref="F3:G4"/>
    <mergeCell ref="F5:G21"/>
    <mergeCell ref="F23:G23"/>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47625</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23</xdr:row>
                    <xdr:rowOff>142875</xdr:rowOff>
                  </from>
                  <to>
                    <xdr:col>4</xdr:col>
                    <xdr:colOff>142875</xdr:colOff>
                    <xdr:row>25</xdr:row>
                    <xdr:rowOff>66675</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24</xdr:row>
                    <xdr:rowOff>142875</xdr:rowOff>
                  </from>
                  <to>
                    <xdr:col>4</xdr:col>
                    <xdr:colOff>142875</xdr:colOff>
                    <xdr:row>26</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25</xdr:row>
                    <xdr:rowOff>133350</xdr:rowOff>
                  </from>
                  <to>
                    <xdr:col>4</xdr:col>
                    <xdr:colOff>142875</xdr:colOff>
                    <xdr:row>27</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26</xdr:row>
                    <xdr:rowOff>133350</xdr:rowOff>
                  </from>
                  <to>
                    <xdr:col>4</xdr:col>
                    <xdr:colOff>142875</xdr:colOff>
                    <xdr:row>28</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8"/>
  <sheetViews>
    <sheetView topLeftCell="H16" workbookViewId="0">
      <selection activeCell="Q37" sqref="Q37"/>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1"/>
    </row>
    <row r="2" spans="1:23" x14ac:dyDescent="0.25">
      <c r="A2" s="10"/>
      <c r="B2" t="str">
        <f>Eingabemaske!B3</f>
        <v>1a VO Einführung in das Studium der Geschichtswissenschaften</v>
      </c>
      <c r="C2" s="1">
        <v>3</v>
      </c>
      <c r="D2" s="1" t="str">
        <f>IF(Eingabemaske!C3=TRUE,"wahr","falsch")</f>
        <v>falsch</v>
      </c>
      <c r="F2" t="str" cm="1">
        <f t="array" ref="F2">_xlfn._xlws.FILTER(B2:C31,D2:D31="wahr","")</f>
        <v/>
      </c>
      <c r="G2" s="1"/>
      <c r="I2" t="str" cm="1">
        <f t="array" ref="I2:J27">_xlfn._xlws.FILTER(B2:C31,D2:D31="falsch","")</f>
        <v>1a VO Einführung in das Studium der Geschichtswissenschaften</v>
      </c>
      <c r="J2" s="1">
        <v>3</v>
      </c>
      <c r="L2" s="5" t="str" cm="1">
        <f t="array" ref="L2">IF(D2="wahr",B56:C56,"")</f>
        <v/>
      </c>
      <c r="N2" s="1"/>
      <c r="O2" s="5" t="str" cm="1">
        <f t="array" ref="O2:P2">IF(D2="falsch",B56:C56,"")</f>
        <v>1a VU Geschichte als wissenschaftliche Disziplin</v>
      </c>
      <c r="P2" s="1">
        <v>1</v>
      </c>
      <c r="Q2" s="11" t="str">
        <f>IF(D2="wahr","Ja","Nein")</f>
        <v>Nein</v>
      </c>
      <c r="R2" t="str" cm="1">
        <f t="array" ref="R2">_xlfn._xlws.FILTER(L2:M31,Q2:Q31="Ja","")</f>
        <v/>
      </c>
      <c r="U2" t="str" cm="1">
        <f t="array" ref="U2:V31">_xlfn._xlws.FILTER(O2:P31,Q2:Q31="Nein","")</f>
        <v>1a VU Geschichte als wissenschaftliche Disziplin</v>
      </c>
      <c r="V2">
        <v>1</v>
      </c>
      <c r="W2" s="10"/>
    </row>
    <row r="3" spans="1:23" x14ac:dyDescent="0.25">
      <c r="A3" s="10"/>
      <c r="B3" t="str">
        <f>Eingabemaske!B4</f>
        <v xml:space="preserve">1b UE Allgemeine wissenschaftliche Arbeitstechniken </v>
      </c>
      <c r="C3" s="1">
        <v>3</v>
      </c>
      <c r="D3" s="1" t="str">
        <f>IF(Eingabemaske!C4=TRUE,"wahr","falsch")</f>
        <v>falsch</v>
      </c>
      <c r="G3" s="1"/>
      <c r="I3" t="str">
        <v xml:space="preserve">1b UE Allgemeine wissenschaftliche Arbeitstechniken </v>
      </c>
      <c r="J3" s="1">
        <v>3</v>
      </c>
      <c r="L3" s="5" t="str" cm="1">
        <f t="array" ref="L3">IF(D3="wahr",B57:C57,"")</f>
        <v/>
      </c>
      <c r="O3" s="5" t="str" cm="1">
        <f t="array" ref="O3:P3">IF(D3="falsch",B57:C57,"")</f>
        <v>1b UE Fachspezifische Arbeitstechniken</v>
      </c>
      <c r="P3" s="1">
        <v>3</v>
      </c>
      <c r="Q3" s="11" t="str">
        <f>IF(D3="wahr","Ja","Nein")</f>
        <v>Nein</v>
      </c>
      <c r="U3" t="str">
        <v>1b UE Fachspezifische Arbeitstechniken</v>
      </c>
      <c r="V3">
        <v>3</v>
      </c>
      <c r="W3" s="10"/>
    </row>
    <row r="4" spans="1:23" x14ac:dyDescent="0.25">
      <c r="A4" s="10"/>
      <c r="B4" t="str">
        <f>Eingabemaske!B5</f>
        <v xml:space="preserve">2 VO Basiswissen Alte Geschichte </v>
      </c>
      <c r="C4" s="1">
        <v>5</v>
      </c>
      <c r="D4" s="1" t="str">
        <f>IF(Eingabemaske!C5=TRUE,"wahr","falsch")</f>
        <v>falsch</v>
      </c>
      <c r="G4" s="1"/>
      <c r="I4" t="str">
        <v xml:space="preserve">2 VO Basiswissen Alte Geschichte </v>
      </c>
      <c r="J4" s="1">
        <v>5</v>
      </c>
      <c r="L4" s="5" t="str" cm="1">
        <f t="array" ref="L4">IF(D4="wahr",B58:C58,"")</f>
        <v/>
      </c>
      <c r="O4" s="5" t="str" cm="1">
        <f t="array" ref="O4:P4">IF(D4="falsch",B58:C58,"")</f>
        <v xml:space="preserve">2a VO Basiswissen Alte Geschichte </v>
      </c>
      <c r="P4" s="1">
        <v>3</v>
      </c>
      <c r="Q4" s="11" t="str">
        <f>IF(D4="wahr","Ja","Nein")</f>
        <v>Nein</v>
      </c>
      <c r="U4" t="str">
        <v xml:space="preserve">2a VO Basiswissen Alte Geschichte </v>
      </c>
      <c r="V4">
        <v>3</v>
      </c>
      <c r="W4" s="10"/>
    </row>
    <row r="5" spans="1:23" x14ac:dyDescent="0.25">
      <c r="A5" s="10"/>
      <c r="B5" t="str">
        <f>Eingabemaske!B6</f>
        <v>3 VO Basiswissen Mittelalter</v>
      </c>
      <c r="C5" s="1">
        <v>5</v>
      </c>
      <c r="D5" s="1" t="str">
        <f>IF(Eingabemaske!C6=TRUE,"wahr","falsch")</f>
        <v>falsch</v>
      </c>
      <c r="G5" s="1"/>
      <c r="I5" t="str">
        <v>3 VO Basiswissen Mittelalter</v>
      </c>
      <c r="J5" s="1">
        <v>5</v>
      </c>
      <c r="L5" s="5" t="str" cm="1">
        <f t="array" ref="L5">IF(D5="wahr",B59:C59,"")</f>
        <v/>
      </c>
      <c r="O5" s="5" t="str" cm="1">
        <f t="array" ref="O5:P5">IF(D5="falsch",B59:C59,"")</f>
        <v xml:space="preserve">2b VO Basiswissen Mittelalter </v>
      </c>
      <c r="P5" s="1">
        <v>3</v>
      </c>
      <c r="Q5" s="11" t="str">
        <f t="shared" ref="Q5:Q31" si="0">IF(D5="wahr","Ja","Nein")</f>
        <v>Nein</v>
      </c>
      <c r="U5" t="str">
        <v xml:space="preserve">2b VO Basiswissen Mittelalter </v>
      </c>
      <c r="V5">
        <v>3</v>
      </c>
      <c r="W5" s="10"/>
    </row>
    <row r="6" spans="1:23" x14ac:dyDescent="0.25">
      <c r="A6" s="10"/>
      <c r="B6" t="str">
        <f>Eingabemaske!B7</f>
        <v xml:space="preserve">4 VO Basiswissen Neuzeit </v>
      </c>
      <c r="C6" s="1">
        <v>5</v>
      </c>
      <c r="D6" s="1" t="str">
        <f>IF(Eingabemaske!C7=TRUE,"wahr","falsch")</f>
        <v>falsch</v>
      </c>
      <c r="G6" s="1"/>
      <c r="I6" t="str">
        <v xml:space="preserve">4 VO Basiswissen Neuzeit </v>
      </c>
      <c r="J6" s="1">
        <v>5</v>
      </c>
      <c r="L6" s="5" t="str" cm="1">
        <f t="array" ref="L6">IF(D6="wahr",B60:C60,"")</f>
        <v/>
      </c>
      <c r="O6" s="5" t="str" cm="1">
        <f t="array" ref="O6:P6">IF(D6="falsch",B60:C60,"")</f>
        <v xml:space="preserve">3a VO Basiswissen Neuzeit </v>
      </c>
      <c r="P6" s="1">
        <v>3</v>
      </c>
      <c r="Q6" s="11" t="str">
        <f t="shared" si="0"/>
        <v>Nein</v>
      </c>
      <c r="U6" t="str">
        <v xml:space="preserve">3a VO Basiswissen Neuzeit </v>
      </c>
      <c r="V6">
        <v>3</v>
      </c>
      <c r="W6" s="10"/>
    </row>
    <row r="7" spans="1:23" x14ac:dyDescent="0.25">
      <c r="A7" s="10"/>
      <c r="B7" t="str">
        <f>Eingabemaske!B8</f>
        <v xml:space="preserve">5 VO Basiswissen Wirtschafts- und Sozialgeschichte </v>
      </c>
      <c r="C7" s="1">
        <v>5</v>
      </c>
      <c r="D7" s="1" t="str">
        <f>IF(Eingabemaske!C8=TRUE,"wahr","falsch")</f>
        <v>falsch</v>
      </c>
      <c r="G7" s="1"/>
      <c r="I7" t="str">
        <v xml:space="preserve">5 VO Basiswissen Wirtschafts- und Sozialgeschichte </v>
      </c>
      <c r="J7" s="1">
        <v>5</v>
      </c>
      <c r="L7" s="5" t="str" cm="1">
        <f t="array" ref="L7">IF(D7="wahr",B61:C61,"")</f>
        <v/>
      </c>
      <c r="O7" s="5" t="str" cm="1">
        <f t="array" ref="O7:P7">IF(D7="falsch",B61:C61,"")</f>
        <v xml:space="preserve">4a VO Basiswissen Wirtschafts-, Sozial- und Umweltgeschichte </v>
      </c>
      <c r="P7" s="1">
        <v>3</v>
      </c>
      <c r="Q7" s="11" t="str">
        <f t="shared" si="0"/>
        <v>Nein</v>
      </c>
      <c r="U7" t="str">
        <v xml:space="preserve">4a VO Basiswissen Wirtschafts-, Sozial- und Umweltgeschichte </v>
      </c>
      <c r="V7">
        <v>3</v>
      </c>
      <c r="W7" s="10"/>
    </row>
    <row r="8" spans="1:23" x14ac:dyDescent="0.25">
      <c r="A8" s="10"/>
      <c r="B8" t="str">
        <f>Eingabemaske!B9</f>
        <v xml:space="preserve">6 VO Basiswissen Österreichische Geschichte </v>
      </c>
      <c r="C8" s="1">
        <v>5</v>
      </c>
      <c r="D8" s="1" t="str">
        <f>IF(Eingabemaske!C9=TRUE,"wahr","falsch")</f>
        <v>falsch</v>
      </c>
      <c r="G8" s="1"/>
      <c r="I8" t="str">
        <v xml:space="preserve">6 VO Basiswissen Österreichische Geschichte </v>
      </c>
      <c r="J8" s="1">
        <v>5</v>
      </c>
      <c r="L8" s="5" t="str" cm="1">
        <f t="array" ref="L8">IF(D8="wahr",B62:C62,"")</f>
        <v/>
      </c>
      <c r="O8" s="5" t="str" cm="1">
        <f t="array" ref="O8:P8">IF(D8="falsch",B62:C62,"")</f>
        <v xml:space="preserve">4b VO Basiswissen Österreichische Geschichte </v>
      </c>
      <c r="P8" s="1">
        <v>3</v>
      </c>
      <c r="Q8" s="11" t="str">
        <f t="shared" si="0"/>
        <v>Nein</v>
      </c>
      <c r="U8" t="str">
        <v xml:space="preserve">4b VO Basiswissen Österreichische Geschichte </v>
      </c>
      <c r="V8">
        <v>3</v>
      </c>
      <c r="W8" s="10"/>
    </row>
    <row r="9" spans="1:23" x14ac:dyDescent="0.25">
      <c r="A9" s="10"/>
      <c r="B9" t="str">
        <f>Eingabemaske!B10</f>
        <v xml:space="preserve">7 VO Basiswissen Zeitgeschichte </v>
      </c>
      <c r="C9" s="1">
        <v>5</v>
      </c>
      <c r="D9" s="1" t="str">
        <f>IF(Eingabemaske!C10=TRUE,"wahr","falsch")</f>
        <v>falsch</v>
      </c>
      <c r="G9" s="1"/>
      <c r="I9" t="str">
        <v xml:space="preserve">7 VO Basiswissen Zeitgeschichte </v>
      </c>
      <c r="J9" s="1">
        <v>5</v>
      </c>
      <c r="L9" s="5" t="str" cm="1">
        <f t="array" ref="L9">IF(D9="wahr",B63:C63,"")</f>
        <v/>
      </c>
      <c r="O9" s="5" t="str" cm="1">
        <f t="array" ref="O9:P9">IF(D9="falsch",B63:C63,"")</f>
        <v xml:space="preserve">3b VO Basiswissen Zeitgeschichte </v>
      </c>
      <c r="P9" s="1">
        <v>3</v>
      </c>
      <c r="Q9" s="11" t="str">
        <f t="shared" si="0"/>
        <v>Nein</v>
      </c>
      <c r="U9" t="str">
        <v xml:space="preserve">3b VO Basiswissen Zeitgeschichte </v>
      </c>
      <c r="V9">
        <v>3</v>
      </c>
      <c r="W9" s="10"/>
    </row>
    <row r="10" spans="1:23" x14ac:dyDescent="0.25">
      <c r="A10" s="10"/>
      <c r="B10" t="str">
        <f>Eingabemaske!B11</f>
        <v xml:space="preserve">8 VO Basiswissen Politische Bildung </v>
      </c>
      <c r="C10" s="1">
        <v>5</v>
      </c>
      <c r="D10" s="1" t="str">
        <f>IF(Eingabemaske!C11=TRUE,"wahr","falsch")</f>
        <v>falsch</v>
      </c>
      <c r="G10" s="1"/>
      <c r="I10" t="str">
        <v xml:space="preserve">8 VO Basiswissen Politische Bildung </v>
      </c>
      <c r="J10" s="1">
        <v>5</v>
      </c>
      <c r="L10" s="5" t="str" cm="1">
        <f t="array" ref="L10">IF(D10="wahr",B64:C64,"")</f>
        <v/>
      </c>
      <c r="O10" s="5" t="str" cm="1">
        <f t="array" ref="O10:P10">IF(D10="falsch",B64:C64,"")</f>
        <v xml:space="preserve">5a VO Einführung in die Politische Bildung </v>
      </c>
      <c r="P10" s="1">
        <v>3</v>
      </c>
      <c r="Q10" s="11" t="str">
        <f t="shared" si="0"/>
        <v>Nein</v>
      </c>
      <c r="U10" t="str">
        <v xml:space="preserve">5a VO Einführung in die Politische Bildung </v>
      </c>
      <c r="V10">
        <v>3</v>
      </c>
      <c r="W10" s="10"/>
    </row>
    <row r="11" spans="1:23" x14ac:dyDescent="0.25">
      <c r="A11" s="10"/>
      <c r="B11" t="str">
        <f>Eingabemaske!B12</f>
        <v>9a UE Quellen und Darstellungen der Alten Geschichte</v>
      </c>
      <c r="C11" s="1">
        <v>2.5</v>
      </c>
      <c r="D11" s="1" t="str">
        <f>IF(Eingabemaske!C12=TRUE,"wahr","falsch")</f>
        <v>falsch</v>
      </c>
      <c r="G11" s="1"/>
      <c r="I11" t="str">
        <v>9a UE Quellen und Darstellungen der Alten Geschichte</v>
      </c>
      <c r="J11" s="1">
        <v>2.5</v>
      </c>
      <c r="L11" s="5" t="str" cm="1">
        <f t="array" ref="L11">IF(D11="wahr",B65:C65,"")</f>
        <v/>
      </c>
      <c r="O11" s="5" t="str" cm="1">
        <f t="array" ref="O11:P11">IF(D11="falsch",B65:C65,"")</f>
        <v xml:space="preserve">6a UE Quellen und Darstellungen der Alten Geschichte </v>
      </c>
      <c r="P11" s="1">
        <v>2.5</v>
      </c>
      <c r="Q11" s="11" t="str">
        <f t="shared" si="0"/>
        <v>Nein</v>
      </c>
      <c r="U11" t="str">
        <v xml:space="preserve">6a UE Quellen und Darstellungen der Alten Geschichte </v>
      </c>
      <c r="V11">
        <v>2.5</v>
      </c>
      <c r="W11" s="10"/>
    </row>
    <row r="12" spans="1:23" x14ac:dyDescent="0.25">
      <c r="A12" s="10"/>
      <c r="B12" t="str">
        <f>Eingabemaske!B13</f>
        <v xml:space="preserve">9b UE Quellen und Darstellungen des Mittelalters </v>
      </c>
      <c r="C12" s="1">
        <v>2.5</v>
      </c>
      <c r="D12" s="1" t="str">
        <f>IF(Eingabemaske!C13=TRUE,"wahr","falsch")</f>
        <v>falsch</v>
      </c>
      <c r="G12" s="1"/>
      <c r="I12" t="str">
        <v xml:space="preserve">9b UE Quellen und Darstellungen des Mittelalters </v>
      </c>
      <c r="J12" s="1">
        <v>2.5</v>
      </c>
      <c r="L12" s="5" t="str" cm="1">
        <f t="array" ref="L12">IF(D12="wahr",B66:C66,"")</f>
        <v/>
      </c>
      <c r="O12" s="5" t="str" cm="1">
        <f t="array" ref="O12:P12">IF(D12="falsch",B66:C66,"")</f>
        <v xml:space="preserve">6b UE Quellen und Darstellungen des Mittelalters </v>
      </c>
      <c r="P12" s="1">
        <v>2.5</v>
      </c>
      <c r="Q12" s="11" t="str">
        <f t="shared" si="0"/>
        <v>Nein</v>
      </c>
      <c r="U12" t="str">
        <v xml:space="preserve">6b UE Quellen und Darstellungen des Mittelalters </v>
      </c>
      <c r="V12">
        <v>2.5</v>
      </c>
      <c r="W12" s="10"/>
    </row>
    <row r="13" spans="1:23" x14ac:dyDescent="0.25">
      <c r="A13" s="10"/>
      <c r="B13" t="str">
        <f>Eingabemaske!B14</f>
        <v>10a UE Quellen und Darstellungen der Österreichischen Geschichte</v>
      </c>
      <c r="C13" s="1">
        <v>2.5</v>
      </c>
      <c r="D13" s="1" t="str">
        <f>IF(Eingabemaske!C14=TRUE,"wahr","falsch")</f>
        <v>falsch</v>
      </c>
      <c r="G13" s="1"/>
      <c r="I13" t="str">
        <v>10a UE Quellen und Darstellungen der Österreichischen Geschichte</v>
      </c>
      <c r="J13" s="1">
        <v>2.5</v>
      </c>
      <c r="L13" s="5" t="str" cm="1">
        <f t="array" ref="L13">IF(D13="wahr",B67:C67,"")</f>
        <v/>
      </c>
      <c r="O13" s="5" t="str" cm="1">
        <f t="array" ref="O13:P13">IF(D13="falsch",B67:C67,"")</f>
        <v xml:space="preserve">8b UE Quellen und Darstellungen der Österreichischen Geschichte </v>
      </c>
      <c r="P13" s="1">
        <v>2.5</v>
      </c>
      <c r="Q13" s="11" t="str">
        <f t="shared" si="0"/>
        <v>Nein</v>
      </c>
      <c r="U13" t="str">
        <v xml:space="preserve">8b UE Quellen und Darstellungen der Österreichischen Geschichte </v>
      </c>
      <c r="V13">
        <v>2.5</v>
      </c>
      <c r="W13" s="10"/>
    </row>
    <row r="14" spans="1:23" x14ac:dyDescent="0.25">
      <c r="A14" s="10"/>
      <c r="B14" t="str">
        <f>Eingabemaske!B15</f>
        <v xml:space="preserve">10b UE Quellen und Darstellungen der Wirtschafts- und Sozialgeschichte </v>
      </c>
      <c r="C14" s="1">
        <v>2.5</v>
      </c>
      <c r="D14" s="1" t="str">
        <f>IF(Eingabemaske!C15=TRUE,"wahr","falsch")</f>
        <v>falsch</v>
      </c>
      <c r="G14" s="1"/>
      <c r="I14" t="str">
        <v xml:space="preserve">10b UE Quellen und Darstellungen der Wirtschafts- und Sozialgeschichte </v>
      </c>
      <c r="J14" s="1">
        <v>2.5</v>
      </c>
      <c r="L14" s="5" t="str" cm="1">
        <f t="array" ref="L14">IF(D14="wahr",B68:C68,"")</f>
        <v/>
      </c>
      <c r="O14" s="5" t="str" cm="1">
        <f t="array" ref="O14:P14">IF(D14="falsch",B68:C68,"")</f>
        <v>8a UE Quellen und Darstellungen der Wirtschafts-, Sozial- und Umweltgeschichte</v>
      </c>
      <c r="P14" s="1">
        <v>2.5</v>
      </c>
      <c r="Q14" s="11" t="str">
        <f t="shared" si="0"/>
        <v>Nein</v>
      </c>
      <c r="U14" t="str">
        <v>8a UE Quellen und Darstellungen der Wirtschafts-, Sozial- und Umweltgeschichte</v>
      </c>
      <c r="V14">
        <v>2.5</v>
      </c>
      <c r="W14" s="10"/>
    </row>
    <row r="15" spans="1:23" x14ac:dyDescent="0.25">
      <c r="A15" s="10"/>
      <c r="B15" t="str">
        <f>Eingabemaske!B16</f>
        <v>11a UE Quellen und Darstellungen der Neuzeit</v>
      </c>
      <c r="C15" s="1"/>
      <c r="D15" s="1" t="str">
        <f>IF(Eingabemaske!C16=TRUE,"wahr","falsch")</f>
        <v>falsch</v>
      </c>
      <c r="G15" s="1"/>
      <c r="I15" t="str">
        <v>11a UE Quellen und Darstellungen der Neuzeit</v>
      </c>
      <c r="J15" s="1">
        <v>0</v>
      </c>
      <c r="L15" s="5" t="str" cm="1">
        <f t="array" ref="L15">IF(D15="wahr",B69:C69,"")</f>
        <v/>
      </c>
      <c r="O15" s="5" t="str" cm="1">
        <f t="array" ref="O15:P15">IF(D15="falsch",B69:C69,"")</f>
        <v>7a UE Quellen und Darstellungen der Neuzeit</v>
      </c>
      <c r="P15" s="1">
        <v>2.5</v>
      </c>
      <c r="Q15" s="11" t="str">
        <f t="shared" si="0"/>
        <v>Nein</v>
      </c>
      <c r="U15" t="str">
        <v>7a UE Quellen und Darstellungen der Neuzeit</v>
      </c>
      <c r="V15">
        <v>2.5</v>
      </c>
      <c r="W15" s="10"/>
    </row>
    <row r="16" spans="1:23" x14ac:dyDescent="0.25">
      <c r="A16" s="10"/>
      <c r="B16" t="str">
        <f>Eingabemaske!B17</f>
        <v>11b UE Quellen und Darstellungen der Zeitgeschichte</v>
      </c>
      <c r="C16" s="1"/>
      <c r="D16" s="1" t="str">
        <f>IF(Eingabemaske!C17=TRUE,"wahr","falsch")</f>
        <v>falsch</v>
      </c>
      <c r="G16" s="1"/>
      <c r="I16" t="str">
        <v>11b UE Quellen und Darstellungen der Zeitgeschichte</v>
      </c>
      <c r="J16" s="1">
        <v>0</v>
      </c>
      <c r="L16" s="5" t="str" cm="1">
        <f t="array" ref="L16">IF(D16="wahr",B70:C70,"")</f>
        <v/>
      </c>
      <c r="O16" s="5" t="str" cm="1">
        <f t="array" ref="O16:P16">IF(D16="falsch",B70:C70,"")</f>
        <v xml:space="preserve">7b UE Quellen und Darstellungen der Zeitgeschichte </v>
      </c>
      <c r="P16" s="1">
        <v>2.5</v>
      </c>
      <c r="Q16" s="11" t="str">
        <f t="shared" si="0"/>
        <v>Nein</v>
      </c>
      <c r="U16" t="str">
        <v xml:space="preserve">7b UE Quellen und Darstellungen der Zeitgeschichte </v>
      </c>
      <c r="V16">
        <v>2.5</v>
      </c>
      <c r="W16" s="10"/>
    </row>
    <row r="17" spans="1:23" x14ac:dyDescent="0.25">
      <c r="A17" s="10"/>
      <c r="B17" t="str">
        <f>Eingabemaske!B18</f>
        <v>12 Ein PS aus dem Modul Thematische Vertiefung aus historischen Epochen und Disziplinen</v>
      </c>
      <c r="C17" s="1"/>
      <c r="D17" s="1" t="str">
        <f>IF(Eingabemaske!C18=TRUE,"wahr","falsch")</f>
        <v>falsch</v>
      </c>
      <c r="G17" s="1"/>
      <c r="I17" t="str">
        <v>12 Ein PS aus dem Modul Thematische Vertiefung aus historischen Epochen und Disziplinen</v>
      </c>
      <c r="J17" s="1">
        <v>0</v>
      </c>
      <c r="L17" s="5" t="str" cm="1">
        <f t="array" ref="L17">IF(D17="wahr",B71:C71,"")</f>
        <v/>
      </c>
      <c r="O17" s="5" t="str" cm="1">
        <f t="array" ref="O17:P17">IF(D17="falsch",B71:C71,"")</f>
        <v>9 PS aus dem Modul Schreibpraxis in den Epochen und Disziplinen</v>
      </c>
      <c r="P17" s="1">
        <v>5</v>
      </c>
      <c r="Q17" s="11" t="str">
        <f t="shared" si="0"/>
        <v>Nein</v>
      </c>
      <c r="U17" t="str">
        <v>9 PS aus dem Modul Schreibpraxis in den Epochen und Disziplinen</v>
      </c>
      <c r="V17">
        <v>5</v>
      </c>
      <c r="W17" s="10"/>
    </row>
    <row r="18" spans="1:23" x14ac:dyDescent="0.25">
      <c r="A18" s="10"/>
      <c r="B18" t="str">
        <f>Eingabemaske!B19</f>
        <v>13 Ein PS aus dem Modul Vertiefung zur Geschichte des 20./21. Jahrhunderts</v>
      </c>
      <c r="C18" s="1"/>
      <c r="D18" s="1" t="str">
        <f>IF(Eingabemaske!C19=TRUE,"wahr","falsch")</f>
        <v>falsch</v>
      </c>
      <c r="G18" s="1"/>
      <c r="I18" t="str">
        <v>13 Ein PS aus dem Modul Vertiefung zur Geschichte des 20./21. Jahrhunderts</v>
      </c>
      <c r="J18" s="1">
        <v>0</v>
      </c>
      <c r="L18" s="5" t="str" cm="1">
        <f t="array" ref="L18">IF(D18="wahr",B72:C72,"")</f>
        <v/>
      </c>
      <c r="O18" s="5" t="str" cm="1">
        <f t="array" ref="O18:P18">IF(D18="falsch",B72:C72,"")</f>
        <v xml:space="preserve">10 PS aus dem Modul Schreibpraxis in der Geschichte des 20./21. Jahrhunderts </v>
      </c>
      <c r="P18" s="1">
        <v>5</v>
      </c>
      <c r="Q18" s="11" t="str">
        <f t="shared" si="0"/>
        <v>Nein</v>
      </c>
      <c r="U18" t="str">
        <v xml:space="preserve">10 PS aus dem Modul Schreibpraxis in der Geschichte des 20./21. Jahrhunderts </v>
      </c>
      <c r="V18">
        <v>5</v>
      </c>
      <c r="W18" s="10"/>
    </row>
    <row r="19" spans="1:23" x14ac:dyDescent="0.25">
      <c r="A19" s="10"/>
      <c r="B19" t="str">
        <f>Eingabemaske!B20</f>
        <v>14 SE Seminar mit Bachelorarbeit</v>
      </c>
      <c r="C19" s="1"/>
      <c r="D19" s="1" t="str">
        <f>IF(Eingabemaske!C20=TRUE,"wahr","falsch")</f>
        <v>falsch</v>
      </c>
      <c r="G19" s="1"/>
      <c r="I19" t="str">
        <v>14 SE Seminar mit Bachelorarbeit</v>
      </c>
      <c r="J19" s="1">
        <v>0</v>
      </c>
      <c r="L19" s="5" t="str" cm="1">
        <f t="array" ref="L19">IF(D19="wahr",B73:C73,"")</f>
        <v/>
      </c>
      <c r="O19" s="5" t="str" cm="1">
        <f t="array" ref="O19:P19">IF(D19="falsch",B73:C73,"")</f>
        <v>14 SE Seminar mit Bachelorarbeit</v>
      </c>
      <c r="P19" s="1">
        <v>5</v>
      </c>
      <c r="Q19" s="11" t="str">
        <f t="shared" si="0"/>
        <v>Nein</v>
      </c>
      <c r="U19" t="str">
        <v>14 SE Seminar mit Bachelorarbeit</v>
      </c>
      <c r="V19">
        <v>5</v>
      </c>
      <c r="W19" s="10"/>
    </row>
    <row r="20" spans="1:23" x14ac:dyDescent="0.25">
      <c r="A20" s="10"/>
      <c r="B20" t="str">
        <f>Eingabemaske!B21</f>
        <v xml:space="preserve">15a EX Historische Exkursion </v>
      </c>
      <c r="C20" s="1"/>
      <c r="D20" s="1" t="str">
        <f>IF(Eingabemaske!C21=TRUE,"wahr","falsch")</f>
        <v>falsch</v>
      </c>
      <c r="G20" s="1"/>
      <c r="I20" t="str">
        <v xml:space="preserve">15a EX Historische Exkursion </v>
      </c>
      <c r="J20" s="1">
        <v>0</v>
      </c>
      <c r="L20" s="5" t="str" cm="1">
        <f t="array" ref="L20">IF(D22="wahr",B74:C74,"")</f>
        <v/>
      </c>
      <c r="O20" s="5" t="str" cm="1">
        <f t="array" ref="O20:P20">IF(D22="falsch",B74:C74,"")</f>
        <v>5b VO Einführung in die Geschichtsdidaktik</v>
      </c>
      <c r="P20" s="1">
        <v>3</v>
      </c>
      <c r="Q20" s="11" t="str">
        <f>IF(D22="wahr","Ja","Nein")</f>
        <v>Nein</v>
      </c>
      <c r="U20" t="str">
        <v>5b VO Einführung in die Geschichtsdidaktik</v>
      </c>
      <c r="V20">
        <v>3</v>
      </c>
      <c r="W20" s="10"/>
    </row>
    <row r="21" spans="1:23" x14ac:dyDescent="0.25">
      <c r="A21" s="10"/>
      <c r="B21" t="str">
        <f>Eingabemaske!B22</f>
        <v xml:space="preserve">15b UE Historische Exkursion </v>
      </c>
      <c r="C21" s="1"/>
      <c r="D21" s="1" t="str">
        <f>IF(Eingabemaske!C22=TRUE,"wahr","falsch")</f>
        <v>falsch</v>
      </c>
      <c r="G21" s="1"/>
      <c r="I21" t="str">
        <v xml:space="preserve">15b UE Historische Exkursion </v>
      </c>
      <c r="J21" s="1">
        <v>0</v>
      </c>
      <c r="L21" s="5" t="str" cm="1">
        <f t="array" ref="L21">IF(D23="wahr",B75:C75,"")</f>
        <v/>
      </c>
      <c r="O21" s="5" t="str" cm="1">
        <f t="array" ref="O21:P21">IF(D23="falsch",B75:C75,"")</f>
        <v>11c PS Geschichtsdidaktik und Didaktik der Politischen Bildung</v>
      </c>
      <c r="P21" s="1">
        <v>3</v>
      </c>
      <c r="Q21" s="11" t="str">
        <f t="shared" ref="Q21:Q25" si="1">IF(D23="wahr","Ja","Nein")</f>
        <v>Nein</v>
      </c>
      <c r="U21" t="str">
        <v>11c PS Geschichtsdidaktik und Didaktik der Politischen Bildung</v>
      </c>
      <c r="V21">
        <v>3</v>
      </c>
      <c r="W21" s="10"/>
    </row>
    <row r="22" spans="1:23" x14ac:dyDescent="0.25">
      <c r="A22" s="10"/>
      <c r="B22" t="str">
        <f>Eingabemaske!B23</f>
        <v>16 VO Basiswissen Fachdidaktik Geschichte, Sozialkunde und Politische Bildung</v>
      </c>
      <c r="C22" s="1"/>
      <c r="D22" s="1" t="str">
        <f>IF(Eingabemaske!C23=TRUE,"wahr","falsch")</f>
        <v>falsch</v>
      </c>
      <c r="G22" s="1"/>
      <c r="I22" t="str">
        <v>16 VO Basiswissen Fachdidaktik Geschichte, Sozialkunde und Politische Bildung</v>
      </c>
      <c r="J22" s="1">
        <v>0</v>
      </c>
      <c r="L22" s="5" t="str" cm="1">
        <f t="array" ref="L22">IF(D24="wahr",B76:C76,"")</f>
        <v/>
      </c>
      <c r="O22" s="5" t="str" cm="1">
        <f t="array" ref="O22:P22">IF(D24="falsch",B76:C76,"")</f>
        <v xml:space="preserve">11a UE Geschichtsdidaktik </v>
      </c>
      <c r="P22" s="1">
        <v>2</v>
      </c>
      <c r="Q22" s="11" t="str">
        <f t="shared" si="1"/>
        <v>Nein</v>
      </c>
      <c r="U22" t="str">
        <v xml:space="preserve">11a UE Geschichtsdidaktik </v>
      </c>
      <c r="V22">
        <v>2</v>
      </c>
      <c r="W22" s="10"/>
    </row>
    <row r="23" spans="1:23" x14ac:dyDescent="0.25">
      <c r="A23" s="10"/>
      <c r="B23" t="str">
        <f>Eingabemaske!B24</f>
        <v>17 PS Geschichtsdidaktik und Didaktik der Politischen Bildung</v>
      </c>
      <c r="C23" s="1"/>
      <c r="D23" s="1" t="str">
        <f>IF(Eingabemaske!C24=TRUE,"wahr","falsch")</f>
        <v>falsch</v>
      </c>
      <c r="G23" s="1"/>
      <c r="I23" t="str">
        <v>17 PS Geschichtsdidaktik und Didaktik der Politischen Bildung</v>
      </c>
      <c r="J23" s="1">
        <v>0</v>
      </c>
      <c r="L23" s="5" t="str" cm="1">
        <f t="array" ref="L23">IF(D25="wahr",B77:C77,"")</f>
        <v/>
      </c>
      <c r="O23" s="5" t="str" cm="1">
        <f t="array" ref="O23:P23">IF(D25="falsch",B77:C77,"")</f>
        <v xml:space="preserve">11b UE Didaktik der Politischen Bildung </v>
      </c>
      <c r="P23" s="1">
        <v>2</v>
      </c>
      <c r="Q23" s="11" t="str">
        <f t="shared" si="1"/>
        <v>Nein</v>
      </c>
      <c r="U23" t="str">
        <v xml:space="preserve">11b UE Didaktik der Politischen Bildung </v>
      </c>
      <c r="V23">
        <v>2</v>
      </c>
      <c r="W23" s="10"/>
    </row>
    <row r="24" spans="1:23" x14ac:dyDescent="0.25">
      <c r="A24" s="10"/>
      <c r="B24" t="str">
        <f>Eingabemaske!B25</f>
        <v xml:space="preserve">18a UE Geschichtsdidaktik </v>
      </c>
      <c r="C24" s="1"/>
      <c r="D24" s="1" t="str">
        <f>IF(Eingabemaske!C25=TRUE,"wahr","falsch")</f>
        <v>falsch</v>
      </c>
      <c r="G24" s="1"/>
      <c r="I24" t="str">
        <v xml:space="preserve">18a UE Geschichtsdidaktik </v>
      </c>
      <c r="J24" s="1">
        <v>0</v>
      </c>
      <c r="L24" s="5" t="str" cm="1">
        <f t="array" ref="L24">IF(D26="wahr",B78:C78,"")</f>
        <v/>
      </c>
      <c r="O24" s="5" t="str" cm="1">
        <f t="array" ref="O24:P24">IF(D26="falsch",B78:C78,"")</f>
        <v xml:space="preserve">13 PR Fachdidaktische Begleitung des Praxissemester </v>
      </c>
      <c r="P24" s="1">
        <v>6</v>
      </c>
      <c r="Q24" s="11" t="str">
        <f t="shared" si="1"/>
        <v>Nein</v>
      </c>
      <c r="U24" t="str">
        <v xml:space="preserve">13 PR Fachdidaktische Begleitung des Praxissemester </v>
      </c>
      <c r="V24">
        <v>6</v>
      </c>
      <c r="W24" s="10"/>
    </row>
    <row r="25" spans="1:23" x14ac:dyDescent="0.25">
      <c r="A25" s="10"/>
      <c r="B25" t="str">
        <f>Eingabemaske!B26</f>
        <v>18b UE Didaktik der Politischen Bildung</v>
      </c>
      <c r="C25" s="1"/>
      <c r="D25" s="1" t="str">
        <f>IF(Eingabemaske!C26=TRUE,"wahr","falsch")</f>
        <v>falsch</v>
      </c>
      <c r="G25" s="1"/>
      <c r="I25" t="str">
        <v>18b UE Didaktik der Politischen Bildung</v>
      </c>
      <c r="J25" s="1">
        <v>0</v>
      </c>
      <c r="L25" s="5" t="str" cm="1">
        <f t="array" ref="L25">IF(D27="wahr",B79:C79,"")</f>
        <v/>
      </c>
      <c r="O25" s="5" t="str" cm="1">
        <f t="array" ref="O25:P25">IF(D27="falsch",B79:C79,"")</f>
        <v xml:space="preserve">12 Individuelle Schwerpunktsetzung </v>
      </c>
      <c r="P25" s="1">
        <v>5</v>
      </c>
      <c r="Q25" s="11" t="str">
        <f t="shared" si="1"/>
        <v>Nein</v>
      </c>
      <c r="U25" t="str">
        <v xml:space="preserve">12 Individuelle Schwerpunktsetzung </v>
      </c>
      <c r="V25">
        <v>5</v>
      </c>
      <c r="W25" s="10"/>
    </row>
    <row r="26" spans="1:23" x14ac:dyDescent="0.25">
      <c r="A26" s="10"/>
      <c r="B26" t="str">
        <f>Eingabemaske!B27</f>
        <v>19 Modul Fachpraktikum</v>
      </c>
      <c r="C26" s="1"/>
      <c r="D26" s="1" t="str">
        <f>IF(Eingabemaske!C27=TRUE,"wahr","falsch")</f>
        <v>falsch</v>
      </c>
      <c r="G26" s="1"/>
      <c r="I26" t="str">
        <v>19 Modul Fachpraktikum</v>
      </c>
      <c r="J26" s="1">
        <v>0</v>
      </c>
      <c r="L26" s="5"/>
      <c r="O26" s="5"/>
      <c r="P26" s="1"/>
      <c r="Q26" s="11" t="str">
        <f t="shared" si="0"/>
        <v>Nein</v>
      </c>
      <c r="U26">
        <v>0</v>
      </c>
      <c r="V26">
        <v>0</v>
      </c>
      <c r="W26" s="10"/>
    </row>
    <row r="27" spans="1:23" x14ac:dyDescent="0.25">
      <c r="A27" s="10"/>
      <c r="B27" t="str">
        <f>Eingabemaske!B28</f>
        <v>20 Interdisziplinäre Kompetenzen</v>
      </c>
      <c r="C27" s="1"/>
      <c r="D27" s="1" t="str">
        <f>IF(Eingabemaske!C28=TRUE,"wahr","falsch")</f>
        <v>falsch</v>
      </c>
      <c r="G27" s="1"/>
      <c r="I27" t="str">
        <v>20 Interdisziplinäre Kompetenzen</v>
      </c>
      <c r="J27" s="1">
        <v>0</v>
      </c>
      <c r="L27" s="5"/>
      <c r="O27" s="5"/>
      <c r="P27" s="1"/>
      <c r="Q27" s="11" t="str">
        <f t="shared" si="0"/>
        <v>Nein</v>
      </c>
      <c r="U27">
        <v>0</v>
      </c>
      <c r="V27">
        <v>0</v>
      </c>
      <c r="W27" s="10"/>
    </row>
    <row r="28" spans="1:23" x14ac:dyDescent="0.25">
      <c r="A28" s="10"/>
      <c r="B28" s="10"/>
      <c r="C28" s="51"/>
      <c r="D28" s="51"/>
      <c r="E28" s="10"/>
      <c r="F28" s="10"/>
      <c r="G28" s="51"/>
      <c r="H28" s="10"/>
      <c r="I28" s="10"/>
      <c r="J28" s="51"/>
      <c r="K28" s="10"/>
      <c r="L28" s="52"/>
      <c r="M28" s="10"/>
      <c r="N28" s="10"/>
      <c r="O28" s="52"/>
      <c r="P28" s="51"/>
      <c r="Q28" s="11" t="str">
        <f t="shared" si="0"/>
        <v>Nein</v>
      </c>
      <c r="R28" s="10"/>
      <c r="S28" s="10"/>
      <c r="T28" s="10"/>
      <c r="U28" s="10">
        <v>0</v>
      </c>
      <c r="V28" s="10">
        <v>0</v>
      </c>
      <c r="W28" s="10"/>
    </row>
    <row r="29" spans="1:23" x14ac:dyDescent="0.25">
      <c r="A29" s="10"/>
      <c r="B29" s="10"/>
      <c r="C29" s="51"/>
      <c r="D29" s="51"/>
      <c r="E29" s="10"/>
      <c r="F29" s="10"/>
      <c r="G29" s="51"/>
      <c r="H29" s="10"/>
      <c r="I29" s="10"/>
      <c r="J29" s="51"/>
      <c r="K29" s="10"/>
      <c r="L29" s="52"/>
      <c r="M29" s="10"/>
      <c r="N29" s="10"/>
      <c r="O29" s="52"/>
      <c r="P29" s="51"/>
      <c r="Q29" s="11" t="str">
        <f t="shared" si="0"/>
        <v>Nein</v>
      </c>
      <c r="R29" s="10"/>
      <c r="S29" s="10"/>
      <c r="T29" s="10"/>
      <c r="U29" s="10">
        <v>0</v>
      </c>
      <c r="V29" s="10">
        <v>0</v>
      </c>
      <c r="W29" s="10"/>
    </row>
    <row r="30" spans="1:23" x14ac:dyDescent="0.25">
      <c r="A30" s="10"/>
      <c r="B30" s="10"/>
      <c r="C30" s="51"/>
      <c r="D30" s="51"/>
      <c r="E30" s="10"/>
      <c r="F30" s="10"/>
      <c r="G30" s="51"/>
      <c r="H30" s="10"/>
      <c r="I30" s="10"/>
      <c r="J30" s="51"/>
      <c r="K30" s="10"/>
      <c r="L30" s="52"/>
      <c r="M30" s="10"/>
      <c r="N30" s="10"/>
      <c r="O30" s="52"/>
      <c r="P30" s="51"/>
      <c r="Q30" s="11" t="str">
        <f t="shared" si="0"/>
        <v>Nein</v>
      </c>
      <c r="R30" s="10"/>
      <c r="S30" s="10"/>
      <c r="T30" s="10"/>
      <c r="U30" s="10">
        <v>0</v>
      </c>
      <c r="V30" s="10">
        <v>0</v>
      </c>
      <c r="W30" s="10"/>
    </row>
    <row r="31" spans="1:23" x14ac:dyDescent="0.25">
      <c r="A31" s="10"/>
      <c r="B31" s="10"/>
      <c r="C31" s="51"/>
      <c r="D31" s="51"/>
      <c r="E31" s="10"/>
      <c r="F31" s="10"/>
      <c r="G31" s="51"/>
      <c r="H31" s="10"/>
      <c r="I31" s="10"/>
      <c r="J31" s="51"/>
      <c r="K31" s="10"/>
      <c r="L31" s="52"/>
      <c r="M31" s="10"/>
      <c r="N31" s="10"/>
      <c r="O31" s="52"/>
      <c r="P31" s="51"/>
      <c r="Q31" s="11" t="str">
        <f t="shared" si="0"/>
        <v>Nein</v>
      </c>
      <c r="R31" s="10"/>
      <c r="S31" s="10"/>
      <c r="T31" s="10"/>
      <c r="U31" s="10">
        <v>0</v>
      </c>
      <c r="V31" s="10">
        <v>0</v>
      </c>
      <c r="W31" s="10"/>
    </row>
    <row r="32" spans="1:23" x14ac:dyDescent="0.25">
      <c r="C32" s="1">
        <f>SUM(C2:C31)</f>
        <v>51</v>
      </c>
      <c r="G32">
        <f>SUM(G2:G31)</f>
        <v>0</v>
      </c>
      <c r="J32">
        <f t="shared" ref="J32" si="2">SUM(J3:J31)</f>
        <v>48</v>
      </c>
      <c r="M32">
        <f>SUM(M2:M31)</f>
        <v>0</v>
      </c>
      <c r="P32">
        <f>SUM(P2:P31)</f>
        <v>76</v>
      </c>
      <c r="Q32" s="11"/>
      <c r="W32" s="10"/>
    </row>
    <row r="33" spans="1:23" ht="15.75" thickBot="1" x14ac:dyDescent="0.3">
      <c r="C33" s="1"/>
      <c r="Q33" s="11"/>
      <c r="W33" s="10"/>
    </row>
    <row r="34" spans="1:23" ht="15.75" thickBot="1" x14ac:dyDescent="0.3">
      <c r="C34" s="1"/>
      <c r="N34" s="53"/>
      <c r="O34" s="54"/>
      <c r="P34" s="54"/>
      <c r="Q34" s="55"/>
      <c r="W34" s="10"/>
    </row>
    <row r="35" spans="1:23" x14ac:dyDescent="0.25">
      <c r="A35" s="96" t="s">
        <v>20</v>
      </c>
      <c r="B35" s="54" t="s">
        <v>58</v>
      </c>
      <c r="C35" s="60">
        <v>1.5</v>
      </c>
      <c r="F35" t="str" cm="1">
        <f t="array" ref="F35">_xlfn._xlws.FILTER(B35:C45,D35:D45="wahr","")</f>
        <v/>
      </c>
      <c r="I35" t="str" cm="1">
        <f t="array" ref="I35:J43">_xlfn._xlws.FILTER(B35:C45,D35:D45="falsch","")</f>
        <v xml:space="preserve">SE Themenspezifisches Seminar Fachdidaktik/Fachwissenschaft </v>
      </c>
      <c r="J35">
        <v>3.5</v>
      </c>
      <c r="L35" t="str" cm="1">
        <f t="array" ref="L35">IF(D20="wahr",B81:C81,"")</f>
        <v/>
      </c>
      <c r="N35" s="56"/>
      <c r="O35" t="str" cm="1">
        <f t="array" ref="O35:P35">IF(D20="falsch",B81:C81,"")</f>
        <v>4a EX Historische Exkursion</v>
      </c>
      <c r="P35">
        <v>3</v>
      </c>
      <c r="Q35" s="57" t="str">
        <f>IF(D20="wahr","Ja","Nein")</f>
        <v>Nein</v>
      </c>
      <c r="R35" t="str" cm="1">
        <f t="array" ref="R35">_xlfn._xlws.FILTER(L35:M50,Q35:Q50="Ja","")</f>
        <v/>
      </c>
      <c r="U35" t="str" cm="1">
        <f t="array" ref="U35:V44">_xlfn._xlws.FILTER(O35:P50,Q35:Q50="Nein","")</f>
        <v>4a EX Historische Exkursion</v>
      </c>
      <c r="V35">
        <v>3</v>
      </c>
      <c r="W35" s="10"/>
    </row>
    <row r="36" spans="1:23" x14ac:dyDescent="0.25">
      <c r="A36" s="97"/>
      <c r="B36" s="48" t="s">
        <v>59</v>
      </c>
      <c r="C36" s="61">
        <v>6</v>
      </c>
      <c r="I36" t="str">
        <v xml:space="preserve">VO Fachwissenschaftliche Spezialisierung </v>
      </c>
      <c r="J36">
        <v>1.5</v>
      </c>
      <c r="L36" t="str" cm="1">
        <f t="array" ref="L36">IF(D21="wahr",B82:C82,"")</f>
        <v/>
      </c>
      <c r="N36" s="56"/>
      <c r="O36" t="str" cm="1">
        <f t="array" ref="O36:P36">IF(D21="falsch",B82:C82,"")</f>
        <v>4b UE Historische Exkursion</v>
      </c>
      <c r="P36">
        <v>2</v>
      </c>
      <c r="Q36" s="57" t="str">
        <f>IF(D21="wahr","Ja","Nein")</f>
        <v>Nein</v>
      </c>
      <c r="U36" t="str">
        <v>4b UE Historische Exkursion</v>
      </c>
      <c r="V36">
        <v>2</v>
      </c>
      <c r="W36" s="10"/>
    </row>
    <row r="37" spans="1:23" x14ac:dyDescent="0.25">
      <c r="A37" s="97"/>
      <c r="B37" t="s">
        <v>54</v>
      </c>
      <c r="C37" s="61">
        <v>3.5</v>
      </c>
      <c r="D37" t="s">
        <v>4</v>
      </c>
      <c r="I37" t="str">
        <v xml:space="preserve">VU Fachwissenschaftliche Spezialisierung </v>
      </c>
      <c r="J37">
        <v>2.5</v>
      </c>
      <c r="L37" t="str" cm="1">
        <f t="array" ref="L37">IF(D30="wahr",B83:C83,"")</f>
        <v/>
      </c>
      <c r="N37" s="56"/>
      <c r="O37" t="s">
        <v>89</v>
      </c>
      <c r="P37">
        <v>5</v>
      </c>
      <c r="Q37" s="57" t="s">
        <v>108</v>
      </c>
      <c r="U37" t="str">
        <v>1a - 1g SE Epoche / Disziplin Teil 1</v>
      </c>
      <c r="V37">
        <v>5</v>
      </c>
      <c r="W37" s="10"/>
    </row>
    <row r="38" spans="1:23" x14ac:dyDescent="0.25">
      <c r="A38" s="97"/>
      <c r="B38" t="s">
        <v>55</v>
      </c>
      <c r="C38" s="61">
        <v>1.5</v>
      </c>
      <c r="D38" t="s">
        <v>4</v>
      </c>
      <c r="I38" t="str">
        <v xml:space="preserve">SE Angewandte Methoden und Theorien </v>
      </c>
      <c r="J38">
        <v>2.5</v>
      </c>
      <c r="L38" t="str" cm="1">
        <f t="array" ref="L38">IF(D31="wahr",B84:C84,"")</f>
        <v/>
      </c>
      <c r="N38" s="56"/>
      <c r="Q38" s="57"/>
      <c r="U38" t="str">
        <v>1a - 1g SE Epoche / Disziplin Teil 2</v>
      </c>
      <c r="V38">
        <v>5</v>
      </c>
      <c r="W38" s="10"/>
    </row>
    <row r="39" spans="1:23" x14ac:dyDescent="0.25">
      <c r="A39" s="97"/>
      <c r="B39" t="s">
        <v>56</v>
      </c>
      <c r="C39" s="61">
        <v>2.5</v>
      </c>
      <c r="D39" t="s">
        <v>4</v>
      </c>
      <c r="I39" t="str">
        <v xml:space="preserve">Eine LV aus dem Modul Geschichte der Historiografie und Geschlechterforschung </v>
      </c>
      <c r="J39">
        <v>3</v>
      </c>
      <c r="L39" t="str" cm="1">
        <f t="array" ref="L39">IF(D35="wahr",B86:C86,"")</f>
        <v/>
      </c>
      <c r="N39" s="56"/>
      <c r="O39" t="str" cm="1">
        <f t="array" ref="O39">IF(D35="falsch",B86:C86,"")</f>
        <v/>
      </c>
      <c r="Q39" s="57" t="str">
        <f>IF(D35="wahr","Ja","")</f>
        <v/>
      </c>
      <c r="U39" t="str">
        <v>2 SE Geschichtsdidaktik</v>
      </c>
      <c r="V39">
        <v>5</v>
      </c>
      <c r="W39" s="10"/>
    </row>
    <row r="40" spans="1:23" x14ac:dyDescent="0.25">
      <c r="A40" s="97"/>
      <c r="B40" t="s">
        <v>57</v>
      </c>
      <c r="C40" s="61">
        <v>2.5</v>
      </c>
      <c r="D40" t="s">
        <v>4</v>
      </c>
      <c r="I40">
        <v>0</v>
      </c>
      <c r="J40">
        <v>2</v>
      </c>
      <c r="L40" t="str" cm="1">
        <f t="array" ref="L40">IF(D36="wahr",B87:C87,"")</f>
        <v/>
      </c>
      <c r="N40" s="56"/>
      <c r="O40" t="str" cm="1">
        <f t="array" ref="O40">IF(D36="falsch",B87:C87,"")</f>
        <v/>
      </c>
      <c r="Q40" s="57" t="str">
        <f>IF(D36="wahr","Ja","")</f>
        <v/>
      </c>
      <c r="U40" t="str">
        <v xml:space="preserve">3a VU Schlüsseltexte lesen oder 3b VO Geschlechterkonzepte – Geschlechtertheorien </v>
      </c>
      <c r="V40">
        <v>5</v>
      </c>
      <c r="W40" s="10"/>
    </row>
    <row r="41" spans="1:23" x14ac:dyDescent="0.25">
      <c r="A41" s="97"/>
      <c r="B41" t="s">
        <v>60</v>
      </c>
      <c r="C41" s="61">
        <v>3</v>
      </c>
      <c r="D41" t="s">
        <v>4</v>
      </c>
      <c r="I41">
        <v>0</v>
      </c>
      <c r="J41">
        <v>2.5</v>
      </c>
      <c r="L41" t="str" cm="1">
        <f t="array" ref="L41">IF(D37="wahr",B88:C88,"")</f>
        <v/>
      </c>
      <c r="N41" s="56"/>
      <c r="O41" t="s">
        <v>90</v>
      </c>
      <c r="P41">
        <v>5</v>
      </c>
      <c r="Q41" s="57" t="s">
        <v>108</v>
      </c>
      <c r="U41" t="str">
        <v xml:space="preserve">5 SE Begleitseminar (wenn Masterarbeit in diesem UF angefertigt wird) oder  </v>
      </c>
      <c r="V41">
        <v>5</v>
      </c>
      <c r="W41" s="10"/>
    </row>
    <row r="42" spans="1:23" x14ac:dyDescent="0.25">
      <c r="A42" s="97"/>
      <c r="C42" s="61">
        <v>2</v>
      </c>
      <c r="D42" t="s">
        <v>4</v>
      </c>
      <c r="I42">
        <v>0</v>
      </c>
      <c r="J42">
        <v>2</v>
      </c>
      <c r="L42" t="str" cm="1">
        <f t="array" ref="L42">IF(D38="wahr",B89:C89,"")</f>
        <v/>
      </c>
      <c r="N42" s="56"/>
      <c r="O42" t="s">
        <v>91</v>
      </c>
      <c r="P42">
        <v>5</v>
      </c>
      <c r="Q42" s="57" t="s">
        <v>108</v>
      </c>
      <c r="U42" t="str">
        <v>6a VO Fachwissenschaftliche Spezialisierung (wenn keine Masterarbeit in diesem UF angefertigt wird) und</v>
      </c>
      <c r="V42" t="str">
        <v>0 (2,5)</v>
      </c>
      <c r="W42" s="10"/>
    </row>
    <row r="43" spans="1:23" x14ac:dyDescent="0.25">
      <c r="A43" s="97"/>
      <c r="C43" s="61">
        <v>2.5</v>
      </c>
      <c r="D43" t="s">
        <v>4</v>
      </c>
      <c r="I43">
        <v>0</v>
      </c>
      <c r="J43">
        <v>2.5</v>
      </c>
      <c r="L43" t="str" cm="1">
        <f t="array" ref="L43">IF(D39="wahr",B90:C90,"")</f>
        <v/>
      </c>
      <c r="N43" s="56"/>
      <c r="O43" t="s">
        <v>93</v>
      </c>
      <c r="P43">
        <v>5</v>
      </c>
      <c r="Q43" s="57" t="s">
        <v>108</v>
      </c>
      <c r="U43" t="str">
        <v>6b VU Fachwissenschaftliche Spezialisierung Masterarbeit (wenn keine Masterarbeit in diesem UF angefertigt wird)</v>
      </c>
      <c r="V43" t="str">
        <v>0 (2,5)</v>
      </c>
      <c r="W43" s="10"/>
    </row>
    <row r="44" spans="1:23" ht="14.25" customHeight="1" x14ac:dyDescent="0.25">
      <c r="A44" s="97"/>
      <c r="C44" s="61">
        <v>2</v>
      </c>
      <c r="D44" t="s">
        <v>4</v>
      </c>
      <c r="L44" t="str" cm="1">
        <f t="array" ref="L44">IF(D40="wahr",B91:C91,"")</f>
        <v/>
      </c>
      <c r="N44" s="56"/>
      <c r="O44" t="s">
        <v>102</v>
      </c>
      <c r="P44">
        <v>5</v>
      </c>
      <c r="Q44" s="57" t="s">
        <v>108</v>
      </c>
      <c r="U44" t="str">
        <v xml:space="preserve">7 PR Fachdidaktische Begleitlehrveranstaltung zum Masterpraktikum </v>
      </c>
      <c r="V44">
        <v>2</v>
      </c>
      <c r="W44" s="10"/>
    </row>
    <row r="45" spans="1:23" x14ac:dyDescent="0.25">
      <c r="A45" s="97"/>
      <c r="C45" s="61">
        <v>2.5</v>
      </c>
      <c r="D45" t="s">
        <v>4</v>
      </c>
      <c r="L45" t="str" cm="1">
        <f t="array" ref="L45">IF(D41="wahr",B92:C92,"")</f>
        <v/>
      </c>
      <c r="N45" s="56"/>
      <c r="O45" t="s">
        <v>104</v>
      </c>
      <c r="P45" t="s">
        <v>103</v>
      </c>
      <c r="Q45" s="57" t="s">
        <v>108</v>
      </c>
      <c r="W45" s="10"/>
    </row>
    <row r="46" spans="1:23" ht="15.75" thickBot="1" x14ac:dyDescent="0.3">
      <c r="A46" s="98"/>
      <c r="B46" s="13"/>
      <c r="C46" s="62">
        <v>8</v>
      </c>
      <c r="D46" t="s">
        <v>4</v>
      </c>
      <c r="L46" t="str" cm="1">
        <f t="array" ref="L46">IF(D42="wahr",B93:C93,"")</f>
        <v/>
      </c>
      <c r="N46" s="56"/>
      <c r="O46" t="s">
        <v>105</v>
      </c>
      <c r="P46" t="s">
        <v>103</v>
      </c>
      <c r="Q46" s="57" t="s">
        <v>108</v>
      </c>
      <c r="W46" s="10"/>
    </row>
    <row r="47" spans="1:23" x14ac:dyDescent="0.25">
      <c r="L47" t="str" cm="1">
        <f t="array" ref="L47">IF(D43="wahr",B94:C94,"")</f>
        <v/>
      </c>
      <c r="N47" s="56"/>
      <c r="O47" t="s">
        <v>92</v>
      </c>
      <c r="P47">
        <v>2</v>
      </c>
      <c r="Q47" s="57" t="s">
        <v>108</v>
      </c>
      <c r="W47" s="10"/>
    </row>
    <row r="48" spans="1:23" x14ac:dyDescent="0.25">
      <c r="N48" s="56"/>
      <c r="Q48" s="57"/>
      <c r="W48" s="10"/>
    </row>
    <row r="49" spans="1:23" x14ac:dyDescent="0.25">
      <c r="N49" s="56"/>
      <c r="Q49" s="57"/>
      <c r="W49" s="10"/>
    </row>
    <row r="50" spans="1:23" x14ac:dyDescent="0.25">
      <c r="N50" s="56"/>
      <c r="Q50" s="57"/>
      <c r="W50" s="10"/>
    </row>
    <row r="51" spans="1:23" x14ac:dyDescent="0.25">
      <c r="C51" s="1">
        <f>SUM(C35:C43)</f>
        <v>25</v>
      </c>
      <c r="G51">
        <f>SUM(G35:G43)</f>
        <v>0</v>
      </c>
      <c r="J51">
        <f>SUM(J35:J43)</f>
        <v>22</v>
      </c>
      <c r="M51">
        <f>SUM(M35:M47)</f>
        <v>0</v>
      </c>
      <c r="N51" s="56"/>
      <c r="P51">
        <f>SUM(P35:P49)</f>
        <v>32</v>
      </c>
      <c r="Q51" s="57"/>
      <c r="W51" s="10"/>
    </row>
    <row r="52" spans="1:23" ht="15.75" thickBot="1" x14ac:dyDescent="0.3">
      <c r="C52" s="1"/>
      <c r="N52" s="58"/>
      <c r="O52" s="13"/>
      <c r="P52" s="13"/>
      <c r="Q52" s="59"/>
      <c r="W52" s="10"/>
    </row>
    <row r="53" spans="1:23" x14ac:dyDescent="0.25">
      <c r="C53" s="1"/>
      <c r="M53" s="10"/>
      <c r="N53" s="10"/>
      <c r="O53" s="10"/>
      <c r="P53" s="10"/>
      <c r="Q53" s="10"/>
      <c r="R53" s="10"/>
      <c r="S53" s="10"/>
      <c r="T53" s="10"/>
      <c r="U53" s="10"/>
      <c r="V53" s="10"/>
      <c r="W53" s="10"/>
    </row>
    <row r="54" spans="1:23" x14ac:dyDescent="0.25">
      <c r="M54" s="10"/>
      <c r="N54" s="10"/>
      <c r="O54" s="10"/>
      <c r="P54" s="10"/>
      <c r="Q54" s="10"/>
      <c r="R54" s="10"/>
      <c r="S54" s="10"/>
      <c r="T54" s="10"/>
      <c r="U54" s="10"/>
      <c r="V54" s="10"/>
      <c r="W54" s="10"/>
    </row>
    <row r="55" spans="1:23" ht="15.75" thickBot="1" x14ac:dyDescent="0.3">
      <c r="M55" s="10"/>
      <c r="N55" s="10"/>
      <c r="O55" s="10"/>
      <c r="P55" s="10"/>
      <c r="Q55" s="10"/>
      <c r="R55" s="10"/>
      <c r="S55" s="10"/>
      <c r="T55" s="10"/>
      <c r="U55" s="10"/>
      <c r="V55" s="10"/>
      <c r="W55" s="10"/>
    </row>
    <row r="56" spans="1:23" x14ac:dyDescent="0.25">
      <c r="A56" s="93" t="s">
        <v>95</v>
      </c>
      <c r="B56" s="54" t="s">
        <v>17</v>
      </c>
      <c r="C56" s="60">
        <v>1</v>
      </c>
    </row>
    <row r="57" spans="1:23" x14ac:dyDescent="0.25">
      <c r="A57" s="94"/>
      <c r="B57" t="s">
        <v>18</v>
      </c>
      <c r="C57" s="61">
        <v>3</v>
      </c>
    </row>
    <row r="58" spans="1:23" x14ac:dyDescent="0.25">
      <c r="A58" s="94"/>
      <c r="B58" t="s">
        <v>19</v>
      </c>
      <c r="C58" s="61">
        <v>3</v>
      </c>
    </row>
    <row r="59" spans="1:23" x14ac:dyDescent="0.25">
      <c r="A59" s="94"/>
      <c r="B59" t="s">
        <v>22</v>
      </c>
      <c r="C59" s="61">
        <v>3</v>
      </c>
    </row>
    <row r="60" spans="1:23" x14ac:dyDescent="0.25">
      <c r="A60" s="94"/>
      <c r="B60" t="s">
        <v>24</v>
      </c>
      <c r="C60" s="61">
        <v>3</v>
      </c>
    </row>
    <row r="61" spans="1:23" x14ac:dyDescent="0.25">
      <c r="A61" s="94"/>
      <c r="B61" s="63" t="s">
        <v>29</v>
      </c>
      <c r="C61" s="61">
        <v>3</v>
      </c>
    </row>
    <row r="62" spans="1:23" x14ac:dyDescent="0.25">
      <c r="A62" s="94"/>
      <c r="B62" s="63" t="s">
        <v>30</v>
      </c>
      <c r="C62" s="61">
        <v>3</v>
      </c>
    </row>
    <row r="63" spans="1:23" x14ac:dyDescent="0.25">
      <c r="A63" s="94"/>
      <c r="B63" s="63" t="s">
        <v>31</v>
      </c>
      <c r="C63" s="61">
        <v>3</v>
      </c>
    </row>
    <row r="64" spans="1:23" x14ac:dyDescent="0.25">
      <c r="A64" s="94"/>
      <c r="B64" s="63" t="s">
        <v>32</v>
      </c>
      <c r="C64" s="61">
        <v>3</v>
      </c>
    </row>
    <row r="65" spans="1:3" x14ac:dyDescent="0.25">
      <c r="A65" s="94"/>
      <c r="B65" s="63" t="s">
        <v>35</v>
      </c>
      <c r="C65" s="61">
        <v>2.5</v>
      </c>
    </row>
    <row r="66" spans="1:3" x14ac:dyDescent="0.25">
      <c r="A66" s="94"/>
      <c r="B66" s="63" t="s">
        <v>36</v>
      </c>
      <c r="C66" s="61">
        <v>2.5</v>
      </c>
    </row>
    <row r="67" spans="1:3" x14ac:dyDescent="0.25">
      <c r="A67" s="94"/>
      <c r="B67" s="63" t="s">
        <v>39</v>
      </c>
      <c r="C67" s="61">
        <v>2.5</v>
      </c>
    </row>
    <row r="68" spans="1:3" x14ac:dyDescent="0.25">
      <c r="A68" s="94"/>
      <c r="B68" s="63" t="s">
        <v>40</v>
      </c>
      <c r="C68" s="61">
        <v>2.5</v>
      </c>
    </row>
    <row r="69" spans="1:3" x14ac:dyDescent="0.25">
      <c r="A69" s="94"/>
      <c r="B69" s="63" t="s">
        <v>61</v>
      </c>
      <c r="C69" s="61">
        <v>2.5</v>
      </c>
    </row>
    <row r="70" spans="1:3" x14ac:dyDescent="0.25">
      <c r="A70" s="94"/>
      <c r="B70" t="s">
        <v>62</v>
      </c>
      <c r="C70" s="61">
        <v>2.5</v>
      </c>
    </row>
    <row r="71" spans="1:3" x14ac:dyDescent="0.25">
      <c r="A71" s="94"/>
      <c r="B71" t="s">
        <v>63</v>
      </c>
      <c r="C71" s="61">
        <v>5</v>
      </c>
    </row>
    <row r="72" spans="1:3" x14ac:dyDescent="0.25">
      <c r="A72" s="94"/>
      <c r="B72" t="s">
        <v>64</v>
      </c>
      <c r="C72" s="61">
        <v>5</v>
      </c>
    </row>
    <row r="73" spans="1:3" x14ac:dyDescent="0.25">
      <c r="A73" s="94"/>
      <c r="B73" t="s">
        <v>45</v>
      </c>
      <c r="C73" s="61">
        <v>5</v>
      </c>
    </row>
    <row r="74" spans="1:3" x14ac:dyDescent="0.25">
      <c r="A74" s="94"/>
      <c r="B74" t="s">
        <v>65</v>
      </c>
      <c r="C74" s="61">
        <v>3</v>
      </c>
    </row>
    <row r="75" spans="1:3" x14ac:dyDescent="0.25">
      <c r="A75" s="94"/>
      <c r="B75" t="s">
        <v>66</v>
      </c>
      <c r="C75" s="61">
        <v>3</v>
      </c>
    </row>
    <row r="76" spans="1:3" x14ac:dyDescent="0.25">
      <c r="A76" s="94"/>
      <c r="B76" t="s">
        <v>67</v>
      </c>
      <c r="C76" s="61">
        <v>2</v>
      </c>
    </row>
    <row r="77" spans="1:3" x14ac:dyDescent="0.25">
      <c r="A77" s="94"/>
      <c r="B77" t="s">
        <v>68</v>
      </c>
      <c r="C77" s="61">
        <v>2</v>
      </c>
    </row>
    <row r="78" spans="1:3" x14ac:dyDescent="0.25">
      <c r="A78" s="94"/>
      <c r="B78" t="s">
        <v>69</v>
      </c>
      <c r="C78" s="61">
        <v>6</v>
      </c>
    </row>
    <row r="79" spans="1:3" ht="15.75" thickBot="1" x14ac:dyDescent="0.3">
      <c r="A79" s="95"/>
      <c r="B79" s="13" t="s">
        <v>70</v>
      </c>
      <c r="C79" s="62">
        <v>5</v>
      </c>
    </row>
    <row r="80" spans="1:3" ht="15.75" thickBot="1" x14ac:dyDescent="0.3">
      <c r="A80" s="16"/>
    </row>
    <row r="81" spans="1:3" x14ac:dyDescent="0.25">
      <c r="A81" s="99" t="s">
        <v>94</v>
      </c>
      <c r="B81" s="54" t="s">
        <v>71</v>
      </c>
      <c r="C81" s="60">
        <v>3</v>
      </c>
    </row>
    <row r="82" spans="1:3" x14ac:dyDescent="0.25">
      <c r="A82" s="100"/>
      <c r="B82" t="s">
        <v>72</v>
      </c>
      <c r="C82" s="61">
        <v>2</v>
      </c>
    </row>
    <row r="83" spans="1:3" x14ac:dyDescent="0.25">
      <c r="A83" s="100"/>
      <c r="B83" t="s">
        <v>85</v>
      </c>
      <c r="C83" s="61"/>
    </row>
    <row r="84" spans="1:3" ht="15.75" thickBot="1" x14ac:dyDescent="0.3">
      <c r="A84" s="101"/>
      <c r="B84" s="13" t="s">
        <v>86</v>
      </c>
      <c r="C84" s="62"/>
    </row>
    <row r="85" spans="1:3" ht="15.75" thickBot="1" x14ac:dyDescent="0.3">
      <c r="B85" t="s">
        <v>6</v>
      </c>
      <c r="C85" t="s">
        <v>6</v>
      </c>
    </row>
    <row r="86" spans="1:3" x14ac:dyDescent="0.25">
      <c r="A86" s="64"/>
      <c r="B86" s="54" t="s">
        <v>73</v>
      </c>
      <c r="C86" s="60"/>
    </row>
    <row r="87" spans="1:3" x14ac:dyDescent="0.25">
      <c r="A87" s="65"/>
      <c r="B87" t="s">
        <v>74</v>
      </c>
      <c r="C87" s="61"/>
    </row>
    <row r="88" spans="1:3" x14ac:dyDescent="0.25">
      <c r="A88" s="65"/>
      <c r="B88" t="s">
        <v>75</v>
      </c>
      <c r="C88" s="61"/>
    </row>
    <row r="89" spans="1:3" x14ac:dyDescent="0.25">
      <c r="A89" s="65"/>
      <c r="B89" t="s">
        <v>76</v>
      </c>
      <c r="C89" s="61"/>
    </row>
    <row r="90" spans="1:3" x14ac:dyDescent="0.25">
      <c r="A90" s="65"/>
      <c r="B90" t="s">
        <v>77</v>
      </c>
      <c r="C90" s="61"/>
    </row>
    <row r="91" spans="1:3" x14ac:dyDescent="0.25">
      <c r="A91" s="65"/>
      <c r="B91" t="s">
        <v>78</v>
      </c>
      <c r="C91" s="61"/>
    </row>
    <row r="92" spans="1:3" x14ac:dyDescent="0.25">
      <c r="A92" s="65"/>
      <c r="B92" t="s">
        <v>79</v>
      </c>
      <c r="C92" s="61"/>
    </row>
    <row r="93" spans="1:3" x14ac:dyDescent="0.25">
      <c r="A93" s="65"/>
      <c r="B93" t="s">
        <v>80</v>
      </c>
      <c r="C93" s="61"/>
    </row>
    <row r="94" spans="1:3" x14ac:dyDescent="0.25">
      <c r="A94" s="65"/>
      <c r="B94" t="s">
        <v>81</v>
      </c>
      <c r="C94" s="61"/>
    </row>
    <row r="95" spans="1:3" x14ac:dyDescent="0.25">
      <c r="A95" s="56"/>
      <c r="C95" s="61"/>
    </row>
    <row r="96" spans="1:3" x14ac:dyDescent="0.25">
      <c r="A96" s="66"/>
      <c r="B96" t="s">
        <v>82</v>
      </c>
      <c r="C96" s="61"/>
    </row>
    <row r="97" spans="1:3" x14ac:dyDescent="0.25">
      <c r="A97" s="66"/>
      <c r="B97" t="s">
        <v>83</v>
      </c>
      <c r="C97" s="61"/>
    </row>
    <row r="98" spans="1:3" ht="15.75" thickBot="1" x14ac:dyDescent="0.3">
      <c r="A98" s="67"/>
      <c r="B98" s="13" t="s">
        <v>84</v>
      </c>
      <c r="C98" s="62"/>
    </row>
  </sheetData>
  <sheetProtection selectLockedCells="1" selectUnlockedCells="1"/>
  <mergeCells count="3">
    <mergeCell ref="A56:A79"/>
    <mergeCell ref="A35:A46"/>
    <mergeCell ref="A81:A84"/>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F38"/>
  <sheetViews>
    <sheetView workbookViewId="0">
      <selection activeCell="I56" sqref="I56"/>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6" ht="32.25" thickBot="1" x14ac:dyDescent="0.3">
      <c r="A1" s="102" t="s">
        <v>9</v>
      </c>
      <c r="B1" s="103"/>
      <c r="C1" s="103"/>
      <c r="D1" s="103"/>
      <c r="E1" s="103"/>
      <c r="F1" s="104"/>
    </row>
    <row r="2" spans="1:6" ht="15.75" thickBot="1" x14ac:dyDescent="0.3">
      <c r="A2" s="105" t="s">
        <v>8</v>
      </c>
      <c r="B2" s="7" t="s">
        <v>5</v>
      </c>
      <c r="C2" s="7"/>
      <c r="D2" s="7"/>
      <c r="E2" s="7" t="s">
        <v>7</v>
      </c>
      <c r="F2" s="8"/>
    </row>
    <row r="3" spans="1:6" x14ac:dyDescent="0.25">
      <c r="A3" s="106"/>
      <c r="B3" s="1" t="str" cm="1">
        <f t="array" ref="B3:C26">'Seite 1'!R2:S25</f>
        <v/>
      </c>
      <c r="C3" s="1">
        <v>0</v>
      </c>
      <c r="D3" s="1"/>
      <c r="E3" s="1" t="str" cm="1">
        <f t="array" ref="E3:F26">'Seite 1'!U2:V25</f>
        <v>1a VU Geschichte als wissenschaftliche Disziplin</v>
      </c>
      <c r="F3" s="12">
        <v>1</v>
      </c>
    </row>
    <row r="4" spans="1:6" x14ac:dyDescent="0.25">
      <c r="A4" s="106"/>
      <c r="B4" s="1">
        <v>0</v>
      </c>
      <c r="C4" s="1">
        <v>0</v>
      </c>
      <c r="D4" s="1"/>
      <c r="E4" s="1" t="str">
        <v>1b UE Fachspezifische Arbeitstechniken</v>
      </c>
      <c r="F4" s="12">
        <v>3</v>
      </c>
    </row>
    <row r="5" spans="1:6" x14ac:dyDescent="0.25">
      <c r="A5" s="106"/>
      <c r="B5" s="1">
        <v>0</v>
      </c>
      <c r="C5" s="1">
        <v>0</v>
      </c>
      <c r="D5" s="1"/>
      <c r="E5" s="1" t="str">
        <v xml:space="preserve">2a VO Basiswissen Alte Geschichte </v>
      </c>
      <c r="F5" s="12">
        <v>3</v>
      </c>
    </row>
    <row r="6" spans="1:6" x14ac:dyDescent="0.25">
      <c r="A6" s="106"/>
      <c r="B6" s="1">
        <v>0</v>
      </c>
      <c r="C6" s="1">
        <v>0</v>
      </c>
      <c r="D6" s="1"/>
      <c r="E6" s="1" t="str">
        <v xml:space="preserve">2b VO Basiswissen Mittelalter </v>
      </c>
      <c r="F6" s="12">
        <v>3</v>
      </c>
    </row>
    <row r="7" spans="1:6" x14ac:dyDescent="0.25">
      <c r="A7" s="106"/>
      <c r="B7" s="1">
        <v>0</v>
      </c>
      <c r="C7" s="1">
        <v>0</v>
      </c>
      <c r="D7" s="1"/>
      <c r="E7" s="1" t="str">
        <v xml:space="preserve">3a VO Basiswissen Neuzeit </v>
      </c>
      <c r="F7" s="12">
        <v>3</v>
      </c>
    </row>
    <row r="8" spans="1:6" x14ac:dyDescent="0.25">
      <c r="A8" s="106"/>
      <c r="B8" s="1">
        <v>0</v>
      </c>
      <c r="C8" s="1">
        <v>0</v>
      </c>
      <c r="D8" s="1"/>
      <c r="E8" s="1" t="str">
        <v xml:space="preserve">4a VO Basiswissen Wirtschafts-, Sozial- und Umweltgeschichte </v>
      </c>
      <c r="F8" s="12">
        <v>3</v>
      </c>
    </row>
    <row r="9" spans="1:6" x14ac:dyDescent="0.25">
      <c r="A9" s="106"/>
      <c r="B9" s="1">
        <v>0</v>
      </c>
      <c r="C9" s="1">
        <v>0</v>
      </c>
      <c r="D9" s="1"/>
      <c r="E9" s="1" t="str">
        <v xml:space="preserve">4b VO Basiswissen Österreichische Geschichte </v>
      </c>
      <c r="F9" s="12">
        <v>3</v>
      </c>
    </row>
    <row r="10" spans="1:6" x14ac:dyDescent="0.25">
      <c r="A10" s="106"/>
      <c r="B10" s="1">
        <v>0</v>
      </c>
      <c r="C10" s="1">
        <v>0</v>
      </c>
      <c r="D10" s="1"/>
      <c r="E10" s="1" t="str">
        <v xml:space="preserve">3b VO Basiswissen Zeitgeschichte </v>
      </c>
      <c r="F10" s="12">
        <v>3</v>
      </c>
    </row>
    <row r="11" spans="1:6" x14ac:dyDescent="0.25">
      <c r="A11" s="106"/>
      <c r="B11" s="1">
        <v>0</v>
      </c>
      <c r="C11" s="1">
        <v>0</v>
      </c>
      <c r="D11" s="1"/>
      <c r="E11" s="1" t="str">
        <v xml:space="preserve">5a VO Einführung in die Politische Bildung </v>
      </c>
      <c r="F11" s="12">
        <v>3</v>
      </c>
    </row>
    <row r="12" spans="1:6" x14ac:dyDescent="0.25">
      <c r="A12" s="106"/>
      <c r="B12" s="1">
        <v>0</v>
      </c>
      <c r="C12" s="1">
        <v>0</v>
      </c>
      <c r="D12" s="1"/>
      <c r="E12" s="1" t="str">
        <v xml:space="preserve">6a UE Quellen und Darstellungen der Alten Geschichte </v>
      </c>
      <c r="F12" s="12">
        <v>2.5</v>
      </c>
    </row>
    <row r="13" spans="1:6" x14ac:dyDescent="0.25">
      <c r="A13" s="106"/>
      <c r="B13" s="1">
        <v>0</v>
      </c>
      <c r="C13" s="1">
        <v>0</v>
      </c>
      <c r="D13" s="1"/>
      <c r="E13" s="1" t="str">
        <v xml:space="preserve">6b UE Quellen und Darstellungen des Mittelalters </v>
      </c>
      <c r="F13" s="12">
        <v>2.5</v>
      </c>
    </row>
    <row r="14" spans="1:6" x14ac:dyDescent="0.25">
      <c r="A14" s="106"/>
      <c r="B14" s="1">
        <v>0</v>
      </c>
      <c r="C14" s="1">
        <v>0</v>
      </c>
      <c r="D14" s="1"/>
      <c r="E14" s="1" t="str">
        <v xml:space="preserve">8b UE Quellen und Darstellungen der Österreichischen Geschichte </v>
      </c>
      <c r="F14" s="12">
        <v>2.5</v>
      </c>
    </row>
    <row r="15" spans="1:6" x14ac:dyDescent="0.25">
      <c r="A15" s="106"/>
      <c r="B15" s="1">
        <v>0</v>
      </c>
      <c r="C15" s="1">
        <v>0</v>
      </c>
      <c r="D15" s="1"/>
      <c r="E15" s="1" t="str">
        <v>8a UE Quellen und Darstellungen der Wirtschafts-, Sozial- und Umweltgeschichte</v>
      </c>
      <c r="F15" s="12">
        <v>2.5</v>
      </c>
    </row>
    <row r="16" spans="1:6" x14ac:dyDescent="0.25">
      <c r="A16" s="106"/>
      <c r="B16" s="1">
        <v>0</v>
      </c>
      <c r="C16" s="1">
        <v>0</v>
      </c>
      <c r="D16" s="1"/>
      <c r="E16" s="1" t="str">
        <v>7a UE Quellen und Darstellungen der Neuzeit</v>
      </c>
      <c r="F16" s="12">
        <v>2.5</v>
      </c>
    </row>
    <row r="17" spans="1:6" x14ac:dyDescent="0.25">
      <c r="A17" s="106"/>
      <c r="B17" s="1">
        <v>0</v>
      </c>
      <c r="C17" s="1">
        <v>0</v>
      </c>
      <c r="D17" s="1"/>
      <c r="E17" s="1" t="str">
        <v xml:space="preserve">7b UE Quellen und Darstellungen der Zeitgeschichte </v>
      </c>
      <c r="F17" s="12">
        <v>2.5</v>
      </c>
    </row>
    <row r="18" spans="1:6" x14ac:dyDescent="0.25">
      <c r="A18" s="106"/>
      <c r="B18" s="1">
        <v>0</v>
      </c>
      <c r="C18" s="1">
        <v>0</v>
      </c>
      <c r="D18" s="1"/>
      <c r="E18" s="1" t="str">
        <v>9 PS aus dem Modul Schreibpraxis in den Epochen und Disziplinen</v>
      </c>
      <c r="F18" s="12">
        <v>5</v>
      </c>
    </row>
    <row r="19" spans="1:6" x14ac:dyDescent="0.25">
      <c r="A19" s="106"/>
      <c r="B19" s="1">
        <v>0</v>
      </c>
      <c r="C19" s="1">
        <v>0</v>
      </c>
      <c r="D19" s="1"/>
      <c r="E19" s="1" t="str">
        <v xml:space="preserve">10 PS aus dem Modul Schreibpraxis in der Geschichte des 20./21. Jahrhunderts </v>
      </c>
      <c r="F19" s="12">
        <v>5</v>
      </c>
    </row>
    <row r="20" spans="1:6" x14ac:dyDescent="0.25">
      <c r="A20" s="106"/>
      <c r="B20" s="1">
        <v>0</v>
      </c>
      <c r="C20" s="1">
        <v>0</v>
      </c>
      <c r="D20" s="1"/>
      <c r="E20" s="1" t="str">
        <v>14 SE Seminar mit Bachelorarbeit</v>
      </c>
      <c r="F20" s="12">
        <v>5</v>
      </c>
    </row>
    <row r="21" spans="1:6" x14ac:dyDescent="0.25">
      <c r="A21" s="106"/>
      <c r="B21" s="1">
        <v>0</v>
      </c>
      <c r="C21" s="1">
        <v>0</v>
      </c>
      <c r="D21" s="1"/>
      <c r="E21" s="1" t="str">
        <v>5b VO Einführung in die Geschichtsdidaktik</v>
      </c>
      <c r="F21" s="12">
        <v>3</v>
      </c>
    </row>
    <row r="22" spans="1:6" x14ac:dyDescent="0.25">
      <c r="A22" s="106"/>
      <c r="B22" s="1">
        <v>0</v>
      </c>
      <c r="C22" s="1">
        <v>0</v>
      </c>
      <c r="D22" s="1"/>
      <c r="E22" s="1" t="str">
        <v>11c PS Geschichtsdidaktik und Didaktik der Politischen Bildung</v>
      </c>
      <c r="F22" s="12">
        <v>3</v>
      </c>
    </row>
    <row r="23" spans="1:6" x14ac:dyDescent="0.25">
      <c r="A23" s="106"/>
      <c r="B23" s="1">
        <v>0</v>
      </c>
      <c r="C23" s="1">
        <v>0</v>
      </c>
      <c r="D23" s="1"/>
      <c r="E23" s="1" t="str">
        <v xml:space="preserve">11a UE Geschichtsdidaktik </v>
      </c>
      <c r="F23" s="12">
        <v>2</v>
      </c>
    </row>
    <row r="24" spans="1:6" x14ac:dyDescent="0.25">
      <c r="A24" s="106"/>
      <c r="B24" s="1">
        <v>0</v>
      </c>
      <c r="C24" s="1">
        <v>0</v>
      </c>
      <c r="D24" s="1"/>
      <c r="E24" s="1" t="str">
        <v xml:space="preserve">11b UE Didaktik der Politischen Bildung </v>
      </c>
      <c r="F24" s="12">
        <v>2</v>
      </c>
    </row>
    <row r="25" spans="1:6" x14ac:dyDescent="0.25">
      <c r="A25" s="106"/>
      <c r="B25" s="1">
        <v>0</v>
      </c>
      <c r="C25" s="1">
        <v>0</v>
      </c>
      <c r="D25" s="1"/>
      <c r="E25" s="1" t="str">
        <v xml:space="preserve">13 PR Fachdidaktische Begleitung des Praxissemester </v>
      </c>
      <c r="F25" s="12">
        <v>6</v>
      </c>
    </row>
    <row r="26" spans="1:6" x14ac:dyDescent="0.25">
      <c r="A26" s="106"/>
      <c r="B26" s="1">
        <v>0</v>
      </c>
      <c r="C26" s="1">
        <v>0</v>
      </c>
      <c r="D26" s="1"/>
      <c r="E26" s="1" t="str">
        <v xml:space="preserve">12 Individuelle Schwerpunktsetzung </v>
      </c>
      <c r="F26" s="12">
        <v>5</v>
      </c>
    </row>
    <row r="27" spans="1:6" ht="15.75" thickBot="1" x14ac:dyDescent="0.3">
      <c r="A27" s="107"/>
      <c r="B27" s="13"/>
      <c r="C27" s="14">
        <f>SUM(C3:C26)</f>
        <v>0</v>
      </c>
      <c r="D27" s="14"/>
      <c r="E27" s="14"/>
      <c r="F27" s="15">
        <f>SUM(F3:F26)</f>
        <v>76</v>
      </c>
    </row>
    <row r="28" spans="1:6" ht="15.75" thickBot="1" x14ac:dyDescent="0.3">
      <c r="B28" s="6" t="s">
        <v>5</v>
      </c>
      <c r="C28" s="7"/>
      <c r="D28" s="7"/>
      <c r="E28" s="7" t="s">
        <v>7</v>
      </c>
      <c r="F28" s="8"/>
    </row>
    <row r="29" spans="1:6" x14ac:dyDescent="0.25">
      <c r="B29" t="str" cm="1">
        <f t="array" ref="B29">_xlfn.ANCHORARRAY('Seite 1'!R35)</f>
        <v/>
      </c>
      <c r="E29" t="str" cm="1">
        <f t="array" ref="E29:F38">_xlfn.ANCHORARRAY('Seite 1'!U35)</f>
        <v>4a EX Historische Exkursion</v>
      </c>
      <c r="F29">
        <v>3</v>
      </c>
    </row>
    <row r="30" spans="1:6" x14ac:dyDescent="0.25">
      <c r="E30" t="str">
        <v>4b UE Historische Exkursion</v>
      </c>
      <c r="F30">
        <v>2</v>
      </c>
    </row>
    <row r="31" spans="1:6" x14ac:dyDescent="0.25">
      <c r="E31" t="str">
        <v>1a - 1g SE Epoche / Disziplin Teil 1</v>
      </c>
      <c r="F31">
        <v>5</v>
      </c>
    </row>
    <row r="32" spans="1:6" x14ac:dyDescent="0.25">
      <c r="E32" t="str">
        <v>1a - 1g SE Epoche / Disziplin Teil 2</v>
      </c>
      <c r="F32">
        <v>5</v>
      </c>
    </row>
    <row r="33" spans="5:6" x14ac:dyDescent="0.25">
      <c r="E33" t="str">
        <v>2 SE Geschichtsdidaktik</v>
      </c>
      <c r="F33">
        <v>5</v>
      </c>
    </row>
    <row r="34" spans="5:6" x14ac:dyDescent="0.25">
      <c r="E34" t="str">
        <v xml:space="preserve">3a VU Schlüsseltexte lesen oder 3b VO Geschlechterkonzepte – Geschlechtertheorien </v>
      </c>
      <c r="F34">
        <v>5</v>
      </c>
    </row>
    <row r="35" spans="5:6" x14ac:dyDescent="0.25">
      <c r="E35" t="str">
        <v xml:space="preserve">5 SE Begleitseminar (wenn Masterarbeit in diesem UF angefertigt wird) oder  </v>
      </c>
      <c r="F35">
        <v>5</v>
      </c>
    </row>
    <row r="36" spans="5:6" x14ac:dyDescent="0.25">
      <c r="E36" t="str">
        <v>6a VO Fachwissenschaftliche Spezialisierung (wenn keine Masterarbeit in diesem UF angefertigt wird) und</v>
      </c>
      <c r="F36" t="str">
        <v>0 (2,5)</v>
      </c>
    </row>
    <row r="37" spans="5:6" x14ac:dyDescent="0.25">
      <c r="E37" t="str">
        <v>6b VU Fachwissenschaftliche Spezialisierung Masterarbeit (wenn keine Masterarbeit in diesem UF angefertigt wird)</v>
      </c>
      <c r="F37" t="str">
        <v>0 (2,5)</v>
      </c>
    </row>
    <row r="38" spans="5:6" x14ac:dyDescent="0.25">
      <c r="E38" t="str">
        <v xml:space="preserve">7 PR Fachdidaktische Begleitlehrveranstaltung zum Masterpraktikum </v>
      </c>
      <c r="F38">
        <v>2</v>
      </c>
    </row>
  </sheetData>
  <sheetProtection selectLockedCells="1" selectUnlockedCells="1"/>
  <mergeCells count="2">
    <mergeCell ref="A1:F1"/>
    <mergeCell ref="A2:A27"/>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60"/>
  <sheetViews>
    <sheetView workbookViewId="0">
      <selection activeCell="A60" sqref="A60:F60"/>
    </sheetView>
  </sheetViews>
  <sheetFormatPr baseColWidth="10" defaultColWidth="9.140625" defaultRowHeight="15" x14ac:dyDescent="0.25"/>
  <cols>
    <col min="1" max="1" width="5.140625" style="75" customWidth="1"/>
    <col min="2" max="2" width="86.5703125" style="75" customWidth="1"/>
    <col min="3" max="3" width="6.140625" style="75" bestFit="1" customWidth="1"/>
    <col min="4" max="4" width="0.85546875" style="75" customWidth="1"/>
    <col min="5" max="5" width="86.5703125" style="75" customWidth="1"/>
    <col min="6" max="6" width="6.140625" style="75" bestFit="1" customWidth="1"/>
    <col min="7" max="9" width="9.140625" style="75"/>
    <col min="10" max="10" width="21" style="75" bestFit="1" customWidth="1"/>
    <col min="11" max="16384" width="9.140625" style="75"/>
  </cols>
  <sheetData>
    <row r="1" spans="1:6" ht="40.5" customHeight="1" thickBot="1" x14ac:dyDescent="0.3">
      <c r="A1" s="111" t="s">
        <v>97</v>
      </c>
      <c r="B1" s="112"/>
      <c r="C1" s="112"/>
      <c r="D1" s="113"/>
      <c r="E1" s="112"/>
      <c r="F1" s="114"/>
    </row>
    <row r="2" spans="1:6" ht="13.5" customHeight="1" thickBot="1" x14ac:dyDescent="0.3">
      <c r="A2" s="115" t="s">
        <v>101</v>
      </c>
      <c r="B2" s="17" t="s">
        <v>99</v>
      </c>
      <c r="C2" s="17" t="s">
        <v>10</v>
      </c>
      <c r="D2" s="18"/>
      <c r="E2" s="19" t="s">
        <v>98</v>
      </c>
      <c r="F2" s="20" t="s">
        <v>10</v>
      </c>
    </row>
    <row r="3" spans="1:6" x14ac:dyDescent="0.25">
      <c r="A3" s="116"/>
      <c r="B3" s="21" t="str" cm="1">
        <f t="array" ref="B3:C26">IF(_xlfn.ANCHORARRAY('Seite 2'!B3)=0," ",_xlfn.ANCHORARRAY('Seite 2'!B3))</f>
        <v/>
      </c>
      <c r="C3" s="22" t="str">
        <v xml:space="preserve"> </v>
      </c>
      <c r="D3" s="23"/>
      <c r="E3" s="21" t="str" cm="1">
        <f t="array" ref="E3:F26">IF(_xlfn.ANCHORARRAY('Seite 2'!E3)=0," ",_xlfn.ANCHORARRAY('Seite 2'!E3))</f>
        <v>1a VU Geschichte als wissenschaftliche Disziplin</v>
      </c>
      <c r="F3" s="24">
        <v>1</v>
      </c>
    </row>
    <row r="4" spans="1:6" x14ac:dyDescent="0.25">
      <c r="A4" s="116"/>
      <c r="B4" s="25" t="str">
        <v xml:space="preserve"> </v>
      </c>
      <c r="C4" s="26" t="str">
        <v xml:space="preserve"> </v>
      </c>
      <c r="D4" s="23"/>
      <c r="E4" s="25" t="str">
        <v>1b UE Fachspezifische Arbeitstechniken</v>
      </c>
      <c r="F4" s="27">
        <v>3</v>
      </c>
    </row>
    <row r="5" spans="1:6" x14ac:dyDescent="0.25">
      <c r="A5" s="116"/>
      <c r="B5" s="25" t="str">
        <v xml:space="preserve"> </v>
      </c>
      <c r="C5" s="26" t="str">
        <v xml:space="preserve"> </v>
      </c>
      <c r="D5" s="23"/>
      <c r="E5" s="25" t="str">
        <v xml:space="preserve">2a VO Basiswissen Alte Geschichte </v>
      </c>
      <c r="F5" s="27">
        <v>3</v>
      </c>
    </row>
    <row r="6" spans="1:6" x14ac:dyDescent="0.25">
      <c r="A6" s="116"/>
      <c r="B6" s="25" t="str">
        <v xml:space="preserve"> </v>
      </c>
      <c r="C6" s="26" t="str">
        <v xml:space="preserve"> </v>
      </c>
      <c r="D6" s="23"/>
      <c r="E6" s="25" t="str">
        <v xml:space="preserve">2b VO Basiswissen Mittelalter </v>
      </c>
      <c r="F6" s="27">
        <v>3</v>
      </c>
    </row>
    <row r="7" spans="1:6" x14ac:dyDescent="0.25">
      <c r="A7" s="116"/>
      <c r="B7" s="25" t="str">
        <v xml:space="preserve"> </v>
      </c>
      <c r="C7" s="26" t="str">
        <v xml:space="preserve"> </v>
      </c>
      <c r="D7" s="23"/>
      <c r="E7" s="25" t="str">
        <v xml:space="preserve">3a VO Basiswissen Neuzeit </v>
      </c>
      <c r="F7" s="27">
        <v>3</v>
      </c>
    </row>
    <row r="8" spans="1:6" x14ac:dyDescent="0.25">
      <c r="A8" s="116"/>
      <c r="B8" s="25" t="str">
        <v xml:space="preserve"> </v>
      </c>
      <c r="C8" s="26" t="str">
        <v xml:space="preserve"> </v>
      </c>
      <c r="D8" s="23"/>
      <c r="E8" s="25" t="str">
        <v xml:space="preserve">4a VO Basiswissen Wirtschafts-, Sozial- und Umweltgeschichte </v>
      </c>
      <c r="F8" s="27">
        <v>3</v>
      </c>
    </row>
    <row r="9" spans="1:6" x14ac:dyDescent="0.25">
      <c r="A9" s="116"/>
      <c r="B9" s="25" t="str">
        <v xml:space="preserve"> </v>
      </c>
      <c r="C9" s="26" t="str">
        <v xml:space="preserve"> </v>
      </c>
      <c r="D9" s="23"/>
      <c r="E9" s="25" t="str">
        <v xml:space="preserve">4b VO Basiswissen Österreichische Geschichte </v>
      </c>
      <c r="F9" s="27">
        <v>3</v>
      </c>
    </row>
    <row r="10" spans="1:6" x14ac:dyDescent="0.25">
      <c r="A10" s="116"/>
      <c r="B10" s="25" t="str">
        <v xml:space="preserve"> </v>
      </c>
      <c r="C10" s="26" t="str">
        <v xml:space="preserve"> </v>
      </c>
      <c r="D10" s="23"/>
      <c r="E10" s="25" t="str">
        <v xml:space="preserve">3b VO Basiswissen Zeitgeschichte </v>
      </c>
      <c r="F10" s="27">
        <v>3</v>
      </c>
    </row>
    <row r="11" spans="1:6" x14ac:dyDescent="0.25">
      <c r="A11" s="116"/>
      <c r="B11" s="25" t="str">
        <v xml:space="preserve"> </v>
      </c>
      <c r="C11" s="26" t="str">
        <v xml:space="preserve"> </v>
      </c>
      <c r="D11" s="23"/>
      <c r="E11" s="25" t="str">
        <v xml:space="preserve">5a VO Einführung in die Politische Bildung </v>
      </c>
      <c r="F11" s="27">
        <v>3</v>
      </c>
    </row>
    <row r="12" spans="1:6" x14ac:dyDescent="0.25">
      <c r="A12" s="116"/>
      <c r="B12" s="25" t="str">
        <v xml:space="preserve"> </v>
      </c>
      <c r="C12" s="26" t="str">
        <v xml:space="preserve"> </v>
      </c>
      <c r="D12" s="23"/>
      <c r="E12" s="25" t="str">
        <v xml:space="preserve">6a UE Quellen und Darstellungen der Alten Geschichte </v>
      </c>
      <c r="F12" s="27">
        <v>2.5</v>
      </c>
    </row>
    <row r="13" spans="1:6" x14ac:dyDescent="0.25">
      <c r="A13" s="116"/>
      <c r="B13" s="25" t="str">
        <v xml:space="preserve"> </v>
      </c>
      <c r="C13" s="26" t="str">
        <v xml:space="preserve"> </v>
      </c>
      <c r="D13" s="23"/>
      <c r="E13" s="25" t="str">
        <v xml:space="preserve">6b UE Quellen und Darstellungen des Mittelalters </v>
      </c>
      <c r="F13" s="27">
        <v>2.5</v>
      </c>
    </row>
    <row r="14" spans="1:6" x14ac:dyDescent="0.25">
      <c r="A14" s="116"/>
      <c r="B14" s="25" t="str">
        <v xml:space="preserve"> </v>
      </c>
      <c r="C14" s="26" t="str">
        <v xml:space="preserve"> </v>
      </c>
      <c r="D14" s="23"/>
      <c r="E14" s="25" t="str">
        <v xml:space="preserve">8b UE Quellen und Darstellungen der Österreichischen Geschichte </v>
      </c>
      <c r="F14" s="27">
        <v>2.5</v>
      </c>
    </row>
    <row r="15" spans="1:6" x14ac:dyDescent="0.25">
      <c r="A15" s="116"/>
      <c r="B15" s="25" t="str">
        <v xml:space="preserve"> </v>
      </c>
      <c r="C15" s="26" t="str">
        <v xml:space="preserve"> </v>
      </c>
      <c r="D15" s="23"/>
      <c r="E15" s="25" t="str">
        <v>8a UE Quellen und Darstellungen der Wirtschafts-, Sozial- und Umweltgeschichte</v>
      </c>
      <c r="F15" s="27">
        <v>2.5</v>
      </c>
    </row>
    <row r="16" spans="1:6" x14ac:dyDescent="0.25">
      <c r="A16" s="116"/>
      <c r="B16" s="25" t="str">
        <v xml:space="preserve"> </v>
      </c>
      <c r="C16" s="26" t="str">
        <v xml:space="preserve"> </v>
      </c>
      <c r="D16" s="23"/>
      <c r="E16" s="25" t="str">
        <v>7a UE Quellen und Darstellungen der Neuzeit</v>
      </c>
      <c r="F16" s="27">
        <v>2.5</v>
      </c>
    </row>
    <row r="17" spans="1:6" x14ac:dyDescent="0.25">
      <c r="A17" s="116"/>
      <c r="B17" s="25" t="str">
        <v xml:space="preserve"> </v>
      </c>
      <c r="C17" s="26" t="str">
        <v xml:space="preserve"> </v>
      </c>
      <c r="D17" s="23"/>
      <c r="E17" s="25" t="str">
        <v xml:space="preserve">7b UE Quellen und Darstellungen der Zeitgeschichte </v>
      </c>
      <c r="F17" s="27">
        <v>2.5</v>
      </c>
    </row>
    <row r="18" spans="1:6" x14ac:dyDescent="0.25">
      <c r="A18" s="116"/>
      <c r="B18" s="25" t="str">
        <v xml:space="preserve"> </v>
      </c>
      <c r="C18" s="26" t="str">
        <v xml:space="preserve"> </v>
      </c>
      <c r="D18" s="23"/>
      <c r="E18" s="25" t="str">
        <v>9 PS aus dem Modul Schreibpraxis in den Epochen und Disziplinen</v>
      </c>
      <c r="F18" s="27">
        <v>5</v>
      </c>
    </row>
    <row r="19" spans="1:6" x14ac:dyDescent="0.25">
      <c r="A19" s="116"/>
      <c r="B19" s="25" t="str">
        <v xml:space="preserve"> </v>
      </c>
      <c r="C19" s="26" t="str">
        <v xml:space="preserve"> </v>
      </c>
      <c r="D19" s="23"/>
      <c r="E19" s="25" t="str">
        <v xml:space="preserve">10 PS aus dem Modul Schreibpraxis in der Geschichte des 20./21. Jahrhunderts </v>
      </c>
      <c r="F19" s="27">
        <v>5</v>
      </c>
    </row>
    <row r="20" spans="1:6" x14ac:dyDescent="0.25">
      <c r="A20" s="116"/>
      <c r="B20" s="25" t="str">
        <v xml:space="preserve"> </v>
      </c>
      <c r="C20" s="26" t="str">
        <v xml:space="preserve"> </v>
      </c>
      <c r="D20" s="23"/>
      <c r="E20" s="25" t="str">
        <v>14 SE Seminar mit Bachelorarbeit</v>
      </c>
      <c r="F20" s="27">
        <v>5</v>
      </c>
    </row>
    <row r="21" spans="1:6" x14ac:dyDescent="0.25">
      <c r="A21" s="116"/>
      <c r="B21" s="25" t="str">
        <v xml:space="preserve"> </v>
      </c>
      <c r="C21" s="26" t="str">
        <v xml:space="preserve"> </v>
      </c>
      <c r="D21" s="23"/>
      <c r="E21" s="25" t="str">
        <v>5b VO Einführung in die Geschichtsdidaktik</v>
      </c>
      <c r="F21" s="27">
        <v>3</v>
      </c>
    </row>
    <row r="22" spans="1:6" x14ac:dyDescent="0.25">
      <c r="A22" s="116"/>
      <c r="B22" s="25" t="str">
        <v xml:space="preserve"> </v>
      </c>
      <c r="C22" s="26" t="str">
        <v xml:space="preserve"> </v>
      </c>
      <c r="D22" s="23"/>
      <c r="E22" s="25" t="str">
        <v>11c PS Geschichtsdidaktik und Didaktik der Politischen Bildung</v>
      </c>
      <c r="F22" s="27">
        <v>3</v>
      </c>
    </row>
    <row r="23" spans="1:6" x14ac:dyDescent="0.25">
      <c r="A23" s="116"/>
      <c r="B23" s="25" t="str">
        <v xml:space="preserve"> </v>
      </c>
      <c r="C23" s="26" t="str">
        <v xml:space="preserve"> </v>
      </c>
      <c r="D23" s="23"/>
      <c r="E23" s="25" t="str">
        <v xml:space="preserve">11a UE Geschichtsdidaktik </v>
      </c>
      <c r="F23" s="27">
        <v>2</v>
      </c>
    </row>
    <row r="24" spans="1:6" x14ac:dyDescent="0.25">
      <c r="A24" s="116"/>
      <c r="B24" s="25" t="str">
        <v xml:space="preserve"> </v>
      </c>
      <c r="C24" s="26" t="str">
        <v xml:space="preserve"> </v>
      </c>
      <c r="D24" s="23"/>
      <c r="E24" s="25" t="str">
        <v xml:space="preserve">11b UE Didaktik der Politischen Bildung </v>
      </c>
      <c r="F24" s="27">
        <v>2</v>
      </c>
    </row>
    <row r="25" spans="1:6" x14ac:dyDescent="0.25">
      <c r="A25" s="116"/>
      <c r="B25" s="25" t="str">
        <v xml:space="preserve"> </v>
      </c>
      <c r="C25" s="26" t="str">
        <v xml:space="preserve"> </v>
      </c>
      <c r="D25" s="23"/>
      <c r="E25" s="25" t="str">
        <v xml:space="preserve">13 PR Fachdidaktische Begleitung des Praxissemester </v>
      </c>
      <c r="F25" s="27">
        <v>6</v>
      </c>
    </row>
    <row r="26" spans="1:6" x14ac:dyDescent="0.25">
      <c r="A26" s="116"/>
      <c r="B26" s="25" t="str">
        <v xml:space="preserve"> </v>
      </c>
      <c r="C26" s="28" t="str">
        <v xml:space="preserve"> </v>
      </c>
      <c r="D26" s="23"/>
      <c r="E26" s="25" t="str">
        <v xml:space="preserve">12 Individuelle Schwerpunktsetzung </v>
      </c>
      <c r="F26" s="29">
        <v>5</v>
      </c>
    </row>
    <row r="27" spans="1:6" ht="15.75" thickBot="1" x14ac:dyDescent="0.3">
      <c r="A27" s="116"/>
      <c r="B27" s="9" t="s">
        <v>11</v>
      </c>
      <c r="C27" s="28">
        <f>SUM(C3:C26)</f>
        <v>0</v>
      </c>
      <c r="D27" s="23"/>
      <c r="E27" s="80" t="s">
        <v>11</v>
      </c>
      <c r="F27" s="29">
        <f>SUM(F3:F26)</f>
        <v>76</v>
      </c>
    </row>
    <row r="28" spans="1:6" ht="9" customHeight="1" thickBot="1" x14ac:dyDescent="0.3">
      <c r="A28" s="108"/>
      <c r="B28" s="109"/>
      <c r="C28" s="109"/>
      <c r="D28" s="109"/>
      <c r="E28" s="109"/>
      <c r="F28" s="110"/>
    </row>
    <row r="29" spans="1:6" ht="15.75" customHeight="1" thickBot="1" x14ac:dyDescent="0.3">
      <c r="A29" s="115" t="s">
        <v>12</v>
      </c>
      <c r="B29" s="20" t="s">
        <v>106</v>
      </c>
      <c r="C29" s="20" t="s">
        <v>10</v>
      </c>
      <c r="D29" s="118"/>
      <c r="E29" s="20" t="s">
        <v>100</v>
      </c>
      <c r="F29" s="20" t="s">
        <v>10</v>
      </c>
    </row>
    <row r="30" spans="1:6" x14ac:dyDescent="0.25">
      <c r="A30" s="116"/>
      <c r="B30" s="30" t="str" cm="1">
        <f t="array" ref="B30">IF(_xlfn.ANCHORARRAY('Seite 2'!B29)=0," ",_xlfn.ANCHORARRAY('Seite 2'!B29))</f>
        <v/>
      </c>
      <c r="C30" s="22"/>
      <c r="D30" s="119"/>
      <c r="E30" s="31" t="str" cm="1">
        <f t="array" ref="E30:F39">IF(_xlfn.ANCHORARRAY('Seite 2'!E29)=0," ",_xlfn.ANCHORARRAY('Seite 2'!E29))</f>
        <v>4a EX Historische Exkursion</v>
      </c>
      <c r="F30" s="24">
        <v>3</v>
      </c>
    </row>
    <row r="31" spans="1:6" x14ac:dyDescent="0.25">
      <c r="A31" s="116"/>
      <c r="B31" s="32"/>
      <c r="C31" s="26"/>
      <c r="D31" s="119"/>
      <c r="E31" s="33" t="str">
        <v>4b UE Historische Exkursion</v>
      </c>
      <c r="F31" s="27">
        <v>2</v>
      </c>
    </row>
    <row r="32" spans="1:6" x14ac:dyDescent="0.25">
      <c r="A32" s="116"/>
      <c r="B32" s="32"/>
      <c r="C32" s="26"/>
      <c r="D32" s="119"/>
      <c r="E32" s="33" t="str">
        <v>1a - 1g SE Epoche / Disziplin Teil 1</v>
      </c>
      <c r="F32" s="27">
        <v>5</v>
      </c>
    </row>
    <row r="33" spans="1:6" x14ac:dyDescent="0.25">
      <c r="A33" s="116"/>
      <c r="B33" s="32"/>
      <c r="C33" s="26"/>
      <c r="D33" s="119"/>
      <c r="E33" s="33" t="str">
        <v>1a - 1g SE Epoche / Disziplin Teil 2</v>
      </c>
      <c r="F33" s="27">
        <v>5</v>
      </c>
    </row>
    <row r="34" spans="1:6" x14ac:dyDescent="0.25">
      <c r="A34" s="116"/>
      <c r="B34" s="32"/>
      <c r="C34" s="26"/>
      <c r="D34" s="119"/>
      <c r="E34" s="33" t="str">
        <v>2 SE Geschichtsdidaktik</v>
      </c>
      <c r="F34" s="27">
        <v>5</v>
      </c>
    </row>
    <row r="35" spans="1:6" x14ac:dyDescent="0.25">
      <c r="A35" s="116"/>
      <c r="B35" s="32"/>
      <c r="C35" s="26"/>
      <c r="D35" s="119"/>
      <c r="E35" s="33" t="str">
        <v xml:space="preserve">3a VU Schlüsseltexte lesen oder 3b VO Geschlechterkonzepte – Geschlechtertheorien </v>
      </c>
      <c r="F35" s="27">
        <v>5</v>
      </c>
    </row>
    <row r="36" spans="1:6" x14ac:dyDescent="0.25">
      <c r="A36" s="116"/>
      <c r="B36" s="32"/>
      <c r="C36" s="26"/>
      <c r="D36" s="119"/>
      <c r="E36" s="33" t="str">
        <v xml:space="preserve">5 SE Begleitseminar (wenn Masterarbeit in diesem UF angefertigt wird) oder  </v>
      </c>
      <c r="F36" s="27">
        <v>5</v>
      </c>
    </row>
    <row r="37" spans="1:6" x14ac:dyDescent="0.25">
      <c r="A37" s="116"/>
      <c r="B37" s="32"/>
      <c r="C37" s="26"/>
      <c r="D37" s="119"/>
      <c r="E37" s="33" t="str">
        <v>6a VO Fachwissenschaftliche Spezialisierung (wenn keine Masterarbeit in diesem UF angefertigt wird) und</v>
      </c>
      <c r="F37" s="27" t="str">
        <v>0 (2,5)</v>
      </c>
    </row>
    <row r="38" spans="1:6" x14ac:dyDescent="0.25">
      <c r="A38" s="116"/>
      <c r="B38" s="32"/>
      <c r="C38" s="26"/>
      <c r="D38" s="119"/>
      <c r="E38" s="33" t="str">
        <v>6b VU Fachwissenschaftliche Spezialisierung Masterarbeit (wenn keine Masterarbeit in diesem UF angefertigt wird)</v>
      </c>
      <c r="F38" s="27" t="str">
        <v>0 (2,5)</v>
      </c>
    </row>
    <row r="39" spans="1:6" x14ac:dyDescent="0.25">
      <c r="A39" s="116"/>
      <c r="B39" s="32"/>
      <c r="C39" s="26"/>
      <c r="D39" s="119"/>
      <c r="E39" s="33" t="str">
        <v xml:space="preserve">7 PR Fachdidaktische Begleitlehrveranstaltung zum Masterpraktikum </v>
      </c>
      <c r="F39" s="27">
        <v>2</v>
      </c>
    </row>
    <row r="40" spans="1:6" ht="15.75" thickBot="1" x14ac:dyDescent="0.3">
      <c r="A40" s="117"/>
      <c r="B40" s="34" t="s">
        <v>11</v>
      </c>
      <c r="C40" s="36">
        <f>SUM(C30:C39)</f>
        <v>0</v>
      </c>
      <c r="D40" s="120"/>
      <c r="E40" s="35" t="s">
        <v>11</v>
      </c>
      <c r="F40" s="37">
        <f>SUM(F30:F39)</f>
        <v>32</v>
      </c>
    </row>
    <row r="41" spans="1:6" ht="9" customHeight="1" thickBot="1" x14ac:dyDescent="0.3">
      <c r="A41" s="108"/>
      <c r="B41" s="109"/>
      <c r="C41" s="109"/>
      <c r="D41" s="109"/>
      <c r="E41" s="109"/>
      <c r="F41" s="110"/>
    </row>
    <row r="42" spans="1:6" x14ac:dyDescent="0.25">
      <c r="A42" s="71"/>
      <c r="B42" s="72"/>
      <c r="C42" s="72"/>
      <c r="D42" s="72"/>
      <c r="E42" s="72"/>
      <c r="F42" s="73"/>
    </row>
    <row r="43" spans="1:6" x14ac:dyDescent="0.25">
      <c r="A43" s="74"/>
      <c r="F43" s="76"/>
    </row>
    <row r="44" spans="1:6" x14ac:dyDescent="0.25">
      <c r="A44" s="74"/>
      <c r="F44" s="76"/>
    </row>
    <row r="45" spans="1:6" x14ac:dyDescent="0.25">
      <c r="A45" s="74"/>
      <c r="F45" s="76"/>
    </row>
    <row r="46" spans="1:6" x14ac:dyDescent="0.25">
      <c r="A46" s="74"/>
      <c r="F46" s="76"/>
    </row>
    <row r="47" spans="1:6" x14ac:dyDescent="0.25">
      <c r="A47" s="74"/>
      <c r="F47" s="76"/>
    </row>
    <row r="48" spans="1:6" x14ac:dyDescent="0.25">
      <c r="A48" s="74"/>
      <c r="F48" s="76"/>
    </row>
    <row r="49" spans="1:6" x14ac:dyDescent="0.25">
      <c r="A49" s="74"/>
      <c r="F49" s="76"/>
    </row>
    <row r="50" spans="1:6" x14ac:dyDescent="0.25">
      <c r="A50" s="74"/>
      <c r="F50" s="76"/>
    </row>
    <row r="51" spans="1:6" x14ac:dyDescent="0.25">
      <c r="A51" s="74"/>
      <c r="F51" s="76"/>
    </row>
    <row r="52" spans="1:6" x14ac:dyDescent="0.25">
      <c r="A52" s="74"/>
      <c r="F52" s="76"/>
    </row>
    <row r="53" spans="1:6" x14ac:dyDescent="0.25">
      <c r="A53" s="74"/>
      <c r="F53" s="76"/>
    </row>
    <row r="54" spans="1:6" x14ac:dyDescent="0.25">
      <c r="A54" s="74"/>
      <c r="F54" s="76"/>
    </row>
    <row r="55" spans="1:6" x14ac:dyDescent="0.25">
      <c r="A55" s="74"/>
      <c r="F55" s="76"/>
    </row>
    <row r="56" spans="1:6" x14ac:dyDescent="0.25">
      <c r="A56" s="74"/>
      <c r="F56" s="76"/>
    </row>
    <row r="57" spans="1:6" x14ac:dyDescent="0.25">
      <c r="A57" s="74"/>
      <c r="F57" s="76"/>
    </row>
    <row r="58" spans="1:6" x14ac:dyDescent="0.25">
      <c r="A58" s="74"/>
      <c r="F58" s="76"/>
    </row>
    <row r="59" spans="1:6" ht="15.75" thickBot="1" x14ac:dyDescent="0.3">
      <c r="A59" s="77"/>
      <c r="B59" s="78"/>
      <c r="C59" s="78"/>
      <c r="D59" s="78"/>
      <c r="E59" s="78"/>
      <c r="F59" s="79"/>
    </row>
    <row r="60" spans="1:6" ht="32.25" customHeight="1" thickBot="1" x14ac:dyDescent="0.3">
      <c r="A60" s="108" t="s">
        <v>107</v>
      </c>
      <c r="B60" s="109"/>
      <c r="C60" s="109"/>
      <c r="D60" s="109"/>
      <c r="E60" s="109"/>
      <c r="F60" s="110"/>
    </row>
  </sheetData>
  <sheetProtection algorithmName="SHA-512" hashValue="qqA8EiYa9iYLGyyDRf+IJPnvV7dAURTgPqx7ju9M9lT74FQ8jiQ45pS9V3mLtPr/XS50xlRCmEkZ6M7Qx8OVZw==" saltValue="BLzMpNtv2QXO817XIj2mkg==" spinCount="100000" sheet="1" objects="1" scenarios="1" selectLockedCells="1" selectUnlockedCells="1"/>
  <mergeCells count="7">
    <mergeCell ref="A41:F41"/>
    <mergeCell ref="A60:F60"/>
    <mergeCell ref="A1:F1"/>
    <mergeCell ref="A2:A27"/>
    <mergeCell ref="A29:A40"/>
    <mergeCell ref="D29:D40"/>
    <mergeCell ref="A28:F28"/>
  </mergeCells>
  <pageMargins left="0.7" right="0.7" top="0.75" bottom="0.75" header="0.3" footer="0.3"/>
  <pageSetup paperSize="9" orientation="landscape" verticalDpi="300" r:id="rId1"/>
  <rowBreaks count="3" manualBreakCount="3">
    <brk id="28" max="16383" man="1"/>
    <brk id="41" max="16383" man="1"/>
    <brk id="60"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2026-01-01T13:47:13Z</dcterms:modified>
</cp:coreProperties>
</file>