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21C5F5A9-A62C-4663-91EF-A05C4A96EDB5}" xr6:coauthVersionLast="47" xr6:coauthVersionMax="47" xr10:uidLastSave="{00000000-0000-0000-0000-000000000000}"/>
  <workbookProtection workbookAlgorithmName="SHA-512" workbookHashValue="uywNloU8MXAxL+VbwXUJVrrWq8WIYuINC56e9vIK9OZ5tURRLsy3Co8XSnon/7ObYmZwUtK5p6mLGWL36k9jNw==" workbookSaltValue="Gv3yjinaNkhwvbL/2UF9sQ=="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0" i="3" l="1" a="1"/>
  <c r="O40" i="3" s="1"/>
  <c r="O13" i="3" a="1"/>
  <c r="O13" i="3" s="1"/>
  <c r="O12" i="3" a="1"/>
  <c r="O12" i="3" s="1"/>
  <c r="O17" i="3" a="1"/>
  <c r="O17" i="3" s="1"/>
  <c r="O16" i="3" a="1"/>
  <c r="O16" i="3" s="1"/>
  <c r="L27" i="3" a="1"/>
  <c r="L27" i="3" s="1"/>
  <c r="L21" i="3" a="1"/>
  <c r="L21" i="3" s="1"/>
  <c r="L34" i="3" a="1"/>
  <c r="L34" i="3" s="1"/>
  <c r="O34" i="3" a="1"/>
  <c r="O34" i="3" s="1"/>
  <c r="L33" i="3" a="1"/>
  <c r="L33" i="3"/>
  <c r="L32" i="3" a="1"/>
  <c r="L32" i="3" s="1"/>
  <c r="L40" i="3" a="1"/>
  <c r="L40" i="3" s="1"/>
  <c r="Q40" i="3"/>
  <c r="D32" i="3"/>
  <c r="B32" i="3"/>
  <c r="D3" i="3"/>
  <c r="D4" i="3"/>
  <c r="L4" i="3" s="1" a="1"/>
  <c r="L4" i="3" s="1"/>
  <c r="D5" i="3"/>
  <c r="O5" i="3" s="1" a="1"/>
  <c r="O5" i="3" s="1"/>
  <c r="D6" i="3"/>
  <c r="L6" i="3" s="1" a="1"/>
  <c r="L6" i="3" s="1"/>
  <c r="D7" i="3"/>
  <c r="L7" i="3" s="1" a="1"/>
  <c r="L7" i="3" s="1"/>
  <c r="D8" i="3"/>
  <c r="L8" i="3" s="1" a="1"/>
  <c r="L8" i="3" s="1"/>
  <c r="D9" i="3"/>
  <c r="O9" i="3" s="1" a="1"/>
  <c r="O9" i="3" s="1"/>
  <c r="D10" i="3"/>
  <c r="Q10" i="3" s="1"/>
  <c r="D11" i="3"/>
  <c r="L12" i="3" s="1" a="1"/>
  <c r="L12" i="3" s="1"/>
  <c r="D12" i="3"/>
  <c r="L13" i="3" s="1" a="1"/>
  <c r="L13" i="3" s="1"/>
  <c r="D13" i="3"/>
  <c r="Q14" i="3" s="1"/>
  <c r="D14" i="3"/>
  <c r="D15" i="3"/>
  <c r="L17" i="3" s="1" a="1"/>
  <c r="L17" i="3" s="1"/>
  <c r="D16" i="3"/>
  <c r="D17" i="3"/>
  <c r="D18" i="3"/>
  <c r="D19" i="3"/>
  <c r="D20" i="3"/>
  <c r="O20" i="3" s="1" a="1"/>
  <c r="O20" i="3" s="1"/>
  <c r="D21" i="3"/>
  <c r="Q21" i="3" s="1"/>
  <c r="D22" i="3"/>
  <c r="O21" i="3" s="1" a="1"/>
  <c r="O21" i="3" s="1"/>
  <c r="D23" i="3"/>
  <c r="L22" i="3" s="1" a="1"/>
  <c r="L22" i="3" s="1"/>
  <c r="D24" i="3"/>
  <c r="O23" i="3" s="1" a="1"/>
  <c r="O23" i="3" s="1"/>
  <c r="D25" i="3"/>
  <c r="L24" i="3" s="1" a="1"/>
  <c r="L24" i="3" s="1"/>
  <c r="D26" i="3"/>
  <c r="L25" i="3" s="1" a="1"/>
  <c r="L25" i="3" s="1"/>
  <c r="D27" i="3"/>
  <c r="L26" i="3" s="1" a="1"/>
  <c r="L26" i="3" s="1"/>
  <c r="D28" i="3"/>
  <c r="O27" i="3" s="1" a="1"/>
  <c r="O27" i="3" s="1"/>
  <c r="D29" i="3"/>
  <c r="O28" i="3" s="1" a="1"/>
  <c r="O28" i="3" s="1"/>
  <c r="D30" i="3"/>
  <c r="L31" i="3" s="1" a="1"/>
  <c r="L31" i="3" s="1"/>
  <c r="D31" i="3"/>
  <c r="O30" i="3" s="1" a="1"/>
  <c r="O30" i="3"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L30" i="3" l="1" a="1"/>
  <c r="L30" i="3" s="1"/>
  <c r="Q30" i="3"/>
  <c r="O29" i="3" a="1"/>
  <c r="O29" i="3" s="1"/>
  <c r="L29" i="3" a="1"/>
  <c r="L29" i="3" s="1"/>
  <c r="Q29" i="3"/>
  <c r="L28" i="3" a="1"/>
  <c r="L28" i="3" s="1"/>
  <c r="Q28" i="3"/>
  <c r="Q27" i="3"/>
  <c r="Q26" i="3"/>
  <c r="O26" i="3" a="1"/>
  <c r="O26" i="3" s="1"/>
  <c r="O25" i="3" a="1"/>
  <c r="O25" i="3" s="1"/>
  <c r="Q25" i="3"/>
  <c r="Q24" i="3"/>
  <c r="O24" i="3" a="1"/>
  <c r="O24" i="3" s="1"/>
  <c r="L23" i="3" a="1"/>
  <c r="L23" i="3" s="1"/>
  <c r="Q23" i="3"/>
  <c r="Q22" i="3"/>
  <c r="O22" i="3" a="1"/>
  <c r="O22" i="3" s="1"/>
  <c r="L20" i="3" a="1"/>
  <c r="L20" i="3" s="1"/>
  <c r="Q20" i="3"/>
  <c r="O19" i="3" a="1"/>
  <c r="O19" i="3" s="1"/>
  <c r="L19" i="3" a="1"/>
  <c r="L19" i="3" s="1"/>
  <c r="Q19" i="3"/>
  <c r="O18" i="3" a="1"/>
  <c r="O18" i="3" s="1"/>
  <c r="Q18" i="3"/>
  <c r="L18" i="3" a="1"/>
  <c r="L18" i="3" s="1"/>
  <c r="Q17" i="3"/>
  <c r="Q16" i="3"/>
  <c r="L16" i="3" a="1"/>
  <c r="L16" i="3" s="1"/>
  <c r="O15" i="3" a="1"/>
  <c r="O15" i="3" s="1"/>
  <c r="L15" i="3" a="1"/>
  <c r="L15" i="3" s="1"/>
  <c r="Q15" i="3"/>
  <c r="O14" i="3" a="1"/>
  <c r="O14" i="3" s="1"/>
  <c r="L14" i="3" a="1"/>
  <c r="L14" i="3" s="1"/>
  <c r="Q13" i="3"/>
  <c r="Q12" i="3"/>
  <c r="O11" i="3" a="1"/>
  <c r="O11" i="3" s="1"/>
  <c r="L11" i="3" a="1"/>
  <c r="L11" i="3" s="1"/>
  <c r="Q11" i="3"/>
  <c r="O10" i="3" a="1"/>
  <c r="O10" i="3" s="1"/>
  <c r="L10" i="3" a="1"/>
  <c r="L10" i="3" s="1"/>
  <c r="Q9" i="3"/>
  <c r="L9" i="3" a="1"/>
  <c r="L9" i="3" s="1"/>
  <c r="O8" i="3" a="1"/>
  <c r="O8" i="3" s="1"/>
  <c r="Q8" i="3"/>
  <c r="Q7" i="3"/>
  <c r="O7" i="3" a="1"/>
  <c r="O7" i="3" s="1"/>
  <c r="Q6" i="3"/>
  <c r="O6" i="3" a="1"/>
  <c r="O6" i="3" s="1"/>
  <c r="L5" i="3" a="1"/>
  <c r="L5" i="3" s="1"/>
  <c r="Q5" i="3"/>
  <c r="Q4" i="3"/>
  <c r="O4" i="3" a="1"/>
  <c r="O4" i="3" s="1"/>
  <c r="P56" i="3"/>
  <c r="B2" i="3"/>
  <c r="D2" i="3"/>
  <c r="L49" i="3" a="1"/>
  <c r="L49" i="3" s="1"/>
  <c r="L50" i="3" a="1"/>
  <c r="L50" i="3" s="1"/>
  <c r="L51" i="3" a="1"/>
  <c r="L51" i="3" s="1"/>
  <c r="L52" i="3" a="1"/>
  <c r="L52" i="3" s="1"/>
  <c r="L46" i="3" a="1"/>
  <c r="L46" i="3" s="1"/>
  <c r="L47" i="3" a="1"/>
  <c r="L47" i="3" s="1"/>
  <c r="L48" i="3" a="1"/>
  <c r="L48" i="3" s="1"/>
  <c r="C37" i="3"/>
  <c r="L2" i="3" l="1" a="1"/>
  <c r="L2" i="3" s="1"/>
  <c r="O2" i="3" a="1"/>
  <c r="O2" i="3" s="1"/>
  <c r="Q2" i="3"/>
  <c r="L44" i="3" a="1"/>
  <c r="L44" i="3" s="1"/>
  <c r="L43" i="3" a="1"/>
  <c r="L43" i="3" s="1"/>
  <c r="L45" i="3" a="1"/>
  <c r="L45" i="3" s="1"/>
  <c r="L42" i="3" a="1"/>
  <c r="L42" i="3" s="1"/>
  <c r="O3" i="3" a="1"/>
  <c r="O3" i="3" s="1"/>
  <c r="L3" i="3" a="1"/>
  <c r="L3" i="3" s="1"/>
  <c r="Q3" i="3"/>
  <c r="I2" i="3" a="1"/>
  <c r="I2" i="3" s="1"/>
  <c r="L41" i="3" a="1"/>
  <c r="L41" i="3" s="1"/>
  <c r="F2" i="3" a="1"/>
  <c r="F2" i="3" s="1"/>
  <c r="U40" i="3" l="1" a="1"/>
  <c r="U40" i="3" s="1"/>
  <c r="E36" i="7" s="1" a="1"/>
  <c r="E36" i="7" s="1"/>
  <c r="E37" i="4" s="1" a="1"/>
  <c r="E37" i="4" s="1"/>
  <c r="R40" i="3" a="1"/>
  <c r="R40" i="3" s="1"/>
  <c r="B36" i="7" s="1" a="1"/>
  <c r="B36" i="7" s="1"/>
  <c r="B37" i="4" s="1" a="1"/>
  <c r="B37" i="4" s="1"/>
  <c r="U2" i="3" a="1"/>
  <c r="U2" i="3" s="1"/>
  <c r="E3" i="7" s="1" a="1"/>
  <c r="E3" i="7" s="1"/>
  <c r="P37" i="3"/>
  <c r="R2" i="3" a="1"/>
  <c r="R2" i="3" s="1"/>
  <c r="B3" i="7" s="1" a="1"/>
  <c r="B3" i="7" s="1"/>
  <c r="J37" i="3"/>
  <c r="G37" i="3"/>
  <c r="M37" i="3"/>
  <c r="B3" i="4" l="1" a="1"/>
  <c r="F53" i="4"/>
  <c r="C53" i="4"/>
  <c r="E3" i="4" a="1"/>
  <c r="E3" i="4" s="1"/>
  <c r="F34" i="7"/>
  <c r="B3" i="4" l="1"/>
  <c r="C34" i="4"/>
  <c r="C34" i="7"/>
  <c r="F3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<sst xmlns="http://schemas.openxmlformats.org/spreadsheetml/2006/main" count="147" uniqueCount="111">
  <si>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</si>
  <si>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</si>
  <si>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</si>
  <si>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</si>
  <si>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</si>
  <si>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</si>
  <si>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</si>
  <si>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</si>
  <si>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</si>
  <si>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</si>
  <si>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</si>
  <si>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</si>
  <si>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</si>
  <si>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</si>
  <si>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</si>
  <si>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</si>
  <si>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</si>
  <si>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</si>
  <si>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</si>
  <si>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</si>
  <si>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</si>
  <si>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</si>
  <si>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</si>
  <si>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VU Einführung in die Didaktik des Fremdsprachenunterrichts</t>
  </si>
  <si>
    <t>1b UE Sprachspezifische Begleitung Spanisch zur Einführung in die Didaktik des Fremdsprachenunterrichts</t>
  </si>
  <si>
    <t>1c VU Ausgewählte Aspekte zur thematischen Vertiefung der Einführung in die Didaktik des Fremdsprachenunterrichts</t>
  </si>
  <si>
    <t>3a VU Einführung in das Testen und Bewerten im Fremdsprachenunterricht</t>
  </si>
  <si>
    <t>3b UE Sprachspezifische Begleitung Spanisch zu Testen und Bewerten</t>
  </si>
  <si>
    <t>3c VU Ausgewählte Aspekte zur thematischen Vertiefung der Einführung in das Testen und Bewerten im Fremdsprachenunterricht</t>
  </si>
  <si>
    <t>5 SL Grundlagen des philologisch kulturwissenschaftlichen Studiums</t>
  </si>
  <si>
    <t>6a UE Spanisch 1: Grammatik und Wortschatz (B1+)</t>
  </si>
  <si>
    <t>6b UE Lesen/Schreiben 1 (B1+)</t>
  </si>
  <si>
    <t>6c UE Korrektive Phonetik (B1 &amp; B2)</t>
  </si>
  <si>
    <t>7a UE Spanisch 2: Grammatik und Wortschatz (B2)</t>
  </si>
  <si>
    <t>7b UE Lesen/Schreiben 2 (B1+)</t>
  </si>
  <si>
    <t>7c UE Hören/Sprechen 2 (B1+)</t>
  </si>
  <si>
    <t>8a UE Hören/Sprechen 3 (B2)</t>
  </si>
  <si>
    <t>8b UE Lesen/Schreiben 3 (B2)</t>
  </si>
  <si>
    <t>9b UE Textproduktion Französisch 4 (B2+)</t>
  </si>
  <si>
    <t>10a UE Mündliche Kommunikation Spanisch 5 (C1)</t>
  </si>
  <si>
    <t>11a UE Grammatik und Wortschatz Spanisch 6 (C1)</t>
  </si>
  <si>
    <t>11b UE Fachsprachen (C1)</t>
  </si>
  <si>
    <t>12 UE Wissenschaftliches Schreiben (C1)</t>
  </si>
  <si>
    <t>13a VU Grammatische Analyse</t>
  </si>
  <si>
    <t>13b VU Einführung in die spanische Linguistik</t>
  </si>
  <si>
    <t>14 VU Morphologie, Syntax, Textlinguistik – Spanisch (mit Leseliste)</t>
  </si>
  <si>
    <t>15 VU Lexikologie, Semantik, Pragmatik, angewandte Linguistik – Spanisch</t>
  </si>
  <si>
    <t>16a SL Literatur- und Kulturgeschichte Spaniens</t>
  </si>
  <si>
    <t>16b VU Lektüre und Analyse</t>
  </si>
  <si>
    <t>17b PS Vertiefende Text- und/oder Medienanalyse anhand von Bei</t>
  </si>
  <si>
    <t>18a VO Landeskunde</t>
  </si>
  <si>
    <t>9a UE Grammatik und Wortschatz Spanisch 4 (B2+)</t>
  </si>
  <si>
    <t>2a PS Sprachen lernen/lehren</t>
  </si>
  <si>
    <t>2b SE Sprachen lernen/lehren</t>
  </si>
  <si>
    <t>10b UE Übersetzung in die Fremdsprache (C1)</t>
  </si>
  <si>
    <t>17a VU Spanischsprachige Literaturen und Kulturen (mit Leseliste)</t>
  </si>
  <si>
    <t>6b UE Sprachspezifische Umsetzung fremdsprachendidaktischer Prinzipien: Italienisch</t>
  </si>
  <si>
    <t>9b UE Fremdsprachen handlungsorientiert unterrichten und bewerten: Sprachspezifische Umsetzung Spanisch</t>
  </si>
  <si>
    <t xml:space="preserve">13 PR Praxissemester – Fachdidaktischer Teil </t>
  </si>
  <si>
    <t>1 VO Einführung in die Hispanistik: Inhalte - Konzepte - Arbeitstechiken</t>
  </si>
  <si>
    <t>2a UE Sprachpraxis im Kontext 1 (B1.2) – Spanisch</t>
  </si>
  <si>
    <t>2b UE Mündliche Kommunikation 1 (B.1.2)</t>
  </si>
  <si>
    <t>4a UE Sprachpraxis im Kontext 2 (B.2.1.) – Spanisch</t>
  </si>
  <si>
    <t>5a UE mündliche Kommunikation 2 (B2.1) – Spanisch</t>
  </si>
  <si>
    <t>7b UE Mündliche Kommunikation 3 (B 2.2.) – Spanisch</t>
  </si>
  <si>
    <t>7a UE Sprachpraxis im Kontext 3 (B.2.2) – Spanisch</t>
  </si>
  <si>
    <t>11a UE Mündliche Kommunikation 4 (B2.2./C.11. Spanisch)</t>
  </si>
  <si>
    <t>10a UE Sprachpraxis im Kontext 4 (B.2.2./ C 1.1.) – Spanisch</t>
  </si>
  <si>
    <t>15 UE Sprachpraxis im Kontext 5 (C.1.1)</t>
  </si>
  <si>
    <t>5b VU Empirisches Arbeiten in der spanischen Sprachwissenschaft</t>
  </si>
  <si>
    <t>3b VU Einführung in die spanische Sprachwissenschaft</t>
  </si>
  <si>
    <t>8b PS Linguistische Text-, Medien und Diskursanalyse – Hispanistik</t>
  </si>
  <si>
    <t>11b PS Soziolinguistik und Pragmatik</t>
  </si>
  <si>
    <t>3a VU Kulturwissenschaftliche und kulturgeschichtliche Grundlagen: Die spanischsprachige Welt</t>
  </si>
  <si>
    <t>4b VU Literarische Texte und andere Medien. Von der Lektüre zur Analyse – Hispanistik</t>
  </si>
  <si>
    <t>10b PS Spanischsprachige Literaturen und Medien. Exemplarische Analysen und Forschungsperspektiven</t>
  </si>
  <si>
    <t>12a VO Länder und Kulturen der spanischen Sprachwelten</t>
  </si>
  <si>
    <t>8a Spanischsprachige Literaturen und Medien. Perspektiven und Kontexte</t>
  </si>
  <si>
    <t>16a SE Seminar mit Bachelorarbeit</t>
  </si>
  <si>
    <t>18b VU Die hispanophonen Kulturen und ihre mediale Repräsentation</t>
  </si>
  <si>
    <t>4 PR Fachpraktikum</t>
  </si>
  <si>
    <t>x</t>
  </si>
  <si>
    <t>2b UE Intermediale Textarbeit – Spanisch (C1.1)</t>
  </si>
  <si>
    <t>2a UE Spanisch im Kontext (C1.1)</t>
  </si>
  <si>
    <t>1b SE Forschung in der Fremdsprachendidaktik: Spanisch</t>
  </si>
  <si>
    <t>14 Individuelle Schwerpunktsetzung (Anteilig - max. 5 ECTS-AP im PM 14)</t>
  </si>
  <si>
    <t xml:space="preserve">14 Individuelle Schwerpunktsetzung (Anteilig - max. 5 ECTS-AP im PM 14) </t>
  </si>
  <si>
    <t>0 (5)</t>
  </si>
  <si>
    <t>0 (2,5)</t>
  </si>
  <si>
    <t>6c VU Schwerpunktsetzung Prinzipien der Fremdsprachendidaktik (6a bei keine lebende Fremdsprache als Zweitfach)</t>
  </si>
  <si>
    <t>6a VU Einführung in die Fremdsprachendidaktik (6c bei lebende Fremdsprache als Zweitfach)</t>
  </si>
  <si>
    <t>9a VU Handlungsorientiertes Unterrichten und Bewerten (9c bei lebende Fremdsprache als Zweitfach)</t>
  </si>
  <si>
    <t>1a VU Mehrsprachigkeit im Fremdsprachenunterricht (1c bei lebende Fremdsprache als Zweitfach)</t>
  </si>
  <si>
    <t>1c VU Global Citizenship Education im Fremdsprachenunterricht (1a bei keine lebende Fremdsprache als Zweitfach)</t>
  </si>
  <si>
    <t>0 (2)</t>
  </si>
  <si>
    <t>WM1a SE Hispanistische Soziolinguistik (20 ECTS-AP aus WM) oder</t>
  </si>
  <si>
    <t>WM2a SE Perspektiven auf das amerikanische Spanisch (20 ECTS-AP aus WM) oder</t>
  </si>
  <si>
    <t>WM2b VU Projektarbeit in spanischer Sprachwissenschaft (20 ECTS-AP aus WM) oder</t>
  </si>
  <si>
    <t>WM3a SE Spanischsprachige Literaturen, Medien und Kulturen in transkulturellen und transatlantischen Perspektiven (20 ECTS-AP aus WM) oder</t>
  </si>
  <si>
    <t>WM3b SE Spanischsprachige Literaturen und Medien: Konzepte – Theorien – Analysen (20 ECTS-AP aus WM) oder</t>
  </si>
  <si>
    <t>WM4a VU Literatur- und Kulturwissenschaft: ausgewählte Forschungsperspektiven der Hispanistik (20 ECTS-AP aus WM) oder</t>
  </si>
  <si>
    <t>WM5a VU Lektüre und Präsentation wissenschaftlicher Texte – Spanisch (20 ECTS-AP aus WM)</t>
  </si>
  <si>
    <t>WM5b VU Bildungs- und Medienlandschaft in der spanischsprachigen Welt (20 ECTS-AP aus WM)</t>
  </si>
  <si>
    <t>WM1b SE Perspektiven auf das amerikanische Spanisch (20 ECTS-AP aus WM) oder</t>
  </si>
  <si>
    <t>Bachelor Spanisch</t>
  </si>
  <si>
    <t>3 PR Fachdidaktische Begleitlehrveranstaltung zum Masterpraktikum</t>
  </si>
  <si>
    <t>WM4b VU Literatur- und Kulturwissenschaft: ausgewählte Anwendungsperspektiven der Hispanistik (20 ECTS-AP aus WM) oder</t>
  </si>
  <si>
    <t>9c VU Schwerpunktsetzung Handlungsorientierung in Fremdsprachenunterricht und Assessment (9a bei keine lebende Fremdsprache als Zweitfach)</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</si>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</sst>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0" fillId="0" borderId="8" xfId="0" applyBorder="1"/>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9" fillId="2" borderId="0" xfId="0" applyFont="1" applyFill="1" applyAlignment="1">
      <alignment horizontal="center"/>
    </xf>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1" fillId="0" borderId="0" xfId="0" applyFont="1" applyAlignment="1">
      <alignment horizontal="left"/>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neu'!$C$34</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neu'!$F$34</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neu'!$C$53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neu'!$F$53</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29.xml><?xml version="1.0" encoding="utf-8"?>
<formControlPr xmlns="http://schemas.microsoft.com/office/spreadsheetml/2009/9/main" objectType="CheckBox" fmlaLink="$C$31"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2" lockText="1"/>
</file>

<file path=xl/ctrlProps/ctrlProp31.xml><?xml version="1.0" encoding="utf-8"?>
<formControlPr xmlns="http://schemas.microsoft.com/office/spreadsheetml/2009/9/main" objectType="CheckBox" fmlaLink="$C$33"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47625</xdr:rowOff>
        </xdr:to>
        <xdr:sp macro="" textlink="">
          <xdr:nvSpPr>
            <xdr:cNvPr id="2079" name="Absolviert"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55</xdr:row>
      <xdr:rowOff>190499</xdr:rowOff>
    </xdr:from>
    <xdr:to>
      <xdr:col>1</xdr:col>
      <xdr:colOff>4238624</xdr:colOff>
      <xdr:row>71</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56</xdr:row>
      <xdr:rowOff>0</xdr:rowOff>
    </xdr:from>
    <xdr:to>
      <xdr:col>4</xdr:col>
      <xdr:colOff>4343399</xdr:colOff>
      <xdr:row>71</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2"/>
  <sheetViews>
    <sheetView tabSelected="1" workbookViewId="0">
      <selection activeCell="F23" sqref="F23:G23"/>
    </sheetView>
  </sheetViews>
  <sheetFormatPr baseColWidth="10" defaultColWidth="9" defaultRowHeight="15" x14ac:dyDescent="0.25"/>
  <cols>
    <col min="1" max="1" width="9" style="33"/>
    <col min="2" max="2" width="106.5703125" style="33" customWidth="1"/>
    <col min="3" max="3" width="9" style="33" hidden="1" customWidth="1"/>
    <col min="4" max="4" width="4.7109375" style="33" customWidth="1"/>
    <col min="5" max="5" width="9" style="33"/>
    <col min="6" max="6" width="49.5703125" style="33" bestFit="1" customWidth="1"/>
    <col min="7" max="16384" width="9" style="33"/>
  </cols>
  <sheetData>
    <row r="2" spans="2:7" ht="15.75" thickBot="1" x14ac:dyDescent="0.3"/>
    <row r="3" spans="2:7" x14ac:dyDescent="0.25">
      <c r="B3" s="77" t="s">
        <v>23</v>
      </c>
      <c r="C3" s="34" t="b">
        <v>0</v>
      </c>
      <c r="D3" s="37"/>
      <c r="F3" s="94" t="s">
        <v>11</v>
      </c>
      <c r="G3" s="95"/>
    </row>
    <row r="4" spans="2:7" ht="15.75" thickBot="1" x14ac:dyDescent="0.3">
      <c r="B4" s="76" t="s">
        <v>24</v>
      </c>
      <c r="C4" s="35" t="b">
        <v>0</v>
      </c>
      <c r="D4" s="38"/>
      <c r="F4" s="96"/>
      <c r="G4" s="97"/>
    </row>
    <row r="5" spans="2:7" ht="14.25" customHeight="1" x14ac:dyDescent="0.25">
      <c r="B5" s="76" t="s">
        <v>25</v>
      </c>
      <c r="C5" s="35" t="b">
        <v>0</v>
      </c>
      <c r="D5" s="38"/>
      <c r="F5" s="100" t="s">
        <v>22</v>
      </c>
      <c r="G5" s="101"/>
    </row>
    <row r="6" spans="2:7" x14ac:dyDescent="0.25">
      <c r="B6" s="76" t="s">
        <v>26</v>
      </c>
      <c r="C6" s="35" t="b">
        <v>0</v>
      </c>
      <c r="D6" s="38"/>
      <c r="F6" s="102"/>
      <c r="G6" s="103"/>
    </row>
    <row r="7" spans="2:7" x14ac:dyDescent="0.25">
      <c r="B7" s="76" t="s">
        <v>27</v>
      </c>
      <c r="C7" s="35" t="b">
        <v>0</v>
      </c>
      <c r="D7" s="38"/>
      <c r="F7" s="102"/>
      <c r="G7" s="103"/>
    </row>
    <row r="8" spans="2:7" x14ac:dyDescent="0.25">
      <c r="B8" s="76" t="s">
        <v>28</v>
      </c>
      <c r="C8" s="35" t="b">
        <v>0</v>
      </c>
      <c r="D8" s="38"/>
      <c r="F8" s="102"/>
      <c r="G8" s="103"/>
    </row>
    <row r="9" spans="2:7" x14ac:dyDescent="0.25">
      <c r="B9" s="76" t="s">
        <v>80</v>
      </c>
      <c r="C9" s="35" t="b">
        <v>0</v>
      </c>
      <c r="D9" s="38"/>
      <c r="F9" s="102"/>
      <c r="G9" s="103"/>
    </row>
    <row r="10" spans="2:7" x14ac:dyDescent="0.25">
      <c r="B10" s="76" t="s">
        <v>29</v>
      </c>
      <c r="C10" s="35" t="b">
        <v>0</v>
      </c>
      <c r="D10" s="38"/>
      <c r="F10" s="102"/>
      <c r="G10" s="103"/>
    </row>
    <row r="11" spans="2:7" x14ac:dyDescent="0.25">
      <c r="B11" s="76" t="s">
        <v>30</v>
      </c>
      <c r="C11" s="35" t="b">
        <v>0</v>
      </c>
      <c r="D11" s="38"/>
      <c r="F11" s="102"/>
      <c r="G11" s="103"/>
    </row>
    <row r="12" spans="2:7" x14ac:dyDescent="0.25">
      <c r="B12" s="76" t="s">
        <v>31</v>
      </c>
      <c r="C12" s="35" t="b">
        <v>0</v>
      </c>
      <c r="D12" s="38"/>
      <c r="F12" s="102"/>
      <c r="G12" s="103"/>
    </row>
    <row r="13" spans="2:7" x14ac:dyDescent="0.25">
      <c r="B13" s="76" t="s">
        <v>32</v>
      </c>
      <c r="C13" s="35" t="b">
        <v>0</v>
      </c>
      <c r="D13" s="38"/>
      <c r="F13" s="102"/>
      <c r="G13" s="103"/>
    </row>
    <row r="14" spans="2:7" x14ac:dyDescent="0.25">
      <c r="B14" s="76" t="s">
        <v>33</v>
      </c>
      <c r="C14" s="35" t="b">
        <v>0</v>
      </c>
      <c r="D14" s="38"/>
      <c r="F14" s="102"/>
      <c r="G14" s="103"/>
    </row>
    <row r="15" spans="2:7" x14ac:dyDescent="0.25">
      <c r="B15" s="76" t="s">
        <v>34</v>
      </c>
      <c r="C15" s="35" t="b">
        <v>0</v>
      </c>
      <c r="D15" s="38"/>
      <c r="F15" s="102"/>
      <c r="G15" s="103"/>
    </row>
    <row r="16" spans="2:7" ht="15.75" customHeight="1" x14ac:dyDescent="0.25">
      <c r="B16" s="76" t="s">
        <v>35</v>
      </c>
      <c r="C16" s="36" t="b">
        <v>0</v>
      </c>
      <c r="D16" s="39"/>
      <c r="F16" s="102"/>
      <c r="G16" s="103"/>
    </row>
    <row r="17" spans="2:11" x14ac:dyDescent="0.25">
      <c r="B17" s="76" t="s">
        <v>36</v>
      </c>
      <c r="C17" s="35" t="b">
        <v>0</v>
      </c>
      <c r="D17" s="38"/>
      <c r="F17" s="102"/>
      <c r="G17" s="103"/>
    </row>
    <row r="18" spans="2:11" x14ac:dyDescent="0.25">
      <c r="B18" s="76" t="s">
        <v>37</v>
      </c>
      <c r="C18" s="35" t="b">
        <v>0</v>
      </c>
      <c r="D18" s="38"/>
      <c r="F18" s="102"/>
      <c r="G18" s="103"/>
    </row>
    <row r="19" spans="2:11" x14ac:dyDescent="0.25">
      <c r="B19" s="76" t="s">
        <v>51</v>
      </c>
      <c r="C19" s="35" t="b">
        <v>0</v>
      </c>
      <c r="D19" s="38"/>
      <c r="F19" s="102"/>
      <c r="G19" s="103"/>
    </row>
    <row r="20" spans="2:11" x14ac:dyDescent="0.25">
      <c r="B20" s="78" t="s">
        <v>38</v>
      </c>
      <c r="C20" s="35" t="b">
        <v>0</v>
      </c>
      <c r="D20" s="38"/>
      <c r="F20" s="102"/>
      <c r="G20" s="103"/>
    </row>
    <row r="21" spans="2:11" ht="15.75" thickBot="1" x14ac:dyDescent="0.3">
      <c r="B21" s="76" t="s">
        <v>39</v>
      </c>
      <c r="C21" s="35" t="b">
        <v>0</v>
      </c>
      <c r="D21" s="38"/>
      <c r="F21" s="104"/>
      <c r="G21" s="105"/>
    </row>
    <row r="22" spans="2:11" x14ac:dyDescent="0.25">
      <c r="B22" s="76" t="s">
        <v>40</v>
      </c>
      <c r="C22" s="35" t="b">
        <v>0</v>
      </c>
      <c r="D22" s="38"/>
    </row>
    <row r="23" spans="2:11" x14ac:dyDescent="0.25">
      <c r="B23" s="76" t="s">
        <v>41</v>
      </c>
      <c r="C23" s="35" t="b">
        <v>0</v>
      </c>
      <c r="D23" s="38"/>
      <c r="F23" s="98" t="s">
        <v>110</v>
      </c>
      <c r="G23" s="98"/>
    </row>
    <row r="24" spans="2:11" x14ac:dyDescent="0.25">
      <c r="B24" s="76" t="s">
        <v>42</v>
      </c>
      <c r="C24" s="35" t="b">
        <v>0</v>
      </c>
      <c r="D24" s="38"/>
      <c r="K24" s="89"/>
    </row>
    <row r="25" spans="2:11" x14ac:dyDescent="0.25">
      <c r="B25" s="76" t="s">
        <v>43</v>
      </c>
      <c r="C25" s="35" t="b">
        <v>0</v>
      </c>
      <c r="D25" s="38"/>
    </row>
    <row r="26" spans="2:11" x14ac:dyDescent="0.25">
      <c r="B26" s="76" t="s">
        <v>44</v>
      </c>
      <c r="C26" s="35" t="b">
        <v>0</v>
      </c>
      <c r="D26" s="38"/>
    </row>
    <row r="27" spans="2:11" x14ac:dyDescent="0.25">
      <c r="B27" s="76" t="s">
        <v>45</v>
      </c>
      <c r="C27" s="35" t="b">
        <v>0</v>
      </c>
      <c r="D27" s="38"/>
    </row>
    <row r="28" spans="2:11" x14ac:dyDescent="0.25">
      <c r="B28" s="76" t="s">
        <v>46</v>
      </c>
      <c r="C28" s="35" t="b">
        <v>0</v>
      </c>
      <c r="D28" s="38"/>
    </row>
    <row r="29" spans="2:11" x14ac:dyDescent="0.25">
      <c r="B29" s="76" t="s">
        <v>47</v>
      </c>
      <c r="C29" s="35" t="b">
        <v>0</v>
      </c>
      <c r="D29" s="38"/>
    </row>
    <row r="30" spans="2:11" x14ac:dyDescent="0.25">
      <c r="B30" s="76" t="s">
        <v>48</v>
      </c>
      <c r="C30" s="35" t="b">
        <v>0</v>
      </c>
      <c r="D30" s="38"/>
    </row>
    <row r="31" spans="2:11" x14ac:dyDescent="0.25">
      <c r="B31" s="76" t="s">
        <v>49</v>
      </c>
      <c r="C31" s="35" t="b">
        <v>0</v>
      </c>
      <c r="D31" s="38"/>
    </row>
    <row r="32" spans="2:11" x14ac:dyDescent="0.25">
      <c r="B32" s="76" t="s">
        <v>50</v>
      </c>
      <c r="C32" s="35" t="b">
        <v>0</v>
      </c>
      <c r="D32" s="38"/>
    </row>
    <row r="33" spans="1:4" ht="15.75" thickBot="1" x14ac:dyDescent="0.3">
      <c r="B33" s="90" t="s">
        <v>79</v>
      </c>
      <c r="C33" s="91" t="b">
        <v>0</v>
      </c>
      <c r="D33" s="92"/>
    </row>
    <row r="35" spans="1:4" ht="18.75" customHeight="1" x14ac:dyDescent="0.35">
      <c r="A35" s="99"/>
      <c r="B35" s="99"/>
      <c r="C35" s="99"/>
      <c r="D35" s="99"/>
    </row>
    <row r="37" spans="1:4" ht="15.75" thickBot="1" x14ac:dyDescent="0.3"/>
    <row r="38" spans="1:4" x14ac:dyDescent="0.25">
      <c r="B38" s="70" t="s">
        <v>12</v>
      </c>
      <c r="C38"/>
    </row>
    <row r="39" spans="1:4" x14ac:dyDescent="0.25">
      <c r="B39" s="79" t="s">
        <v>52</v>
      </c>
      <c r="C39"/>
    </row>
    <row r="40" spans="1:4" x14ac:dyDescent="0.25">
      <c r="B40" s="79" t="s">
        <v>53</v>
      </c>
      <c r="C40"/>
    </row>
    <row r="41" spans="1:4" x14ac:dyDescent="0.25">
      <c r="B41" s="79" t="s">
        <v>54</v>
      </c>
      <c r="C41"/>
    </row>
    <row r="42" spans="1:4" ht="15.75" thickBot="1" x14ac:dyDescent="0.3">
      <c r="B42" s="72" t="s">
        <v>55</v>
      </c>
      <c r="C42"/>
    </row>
  </sheetData>
  <sheetProtection selectLockedCells="1"/>
  <mergeCells count="4">
    <mergeCell ref="F3:G4"/>
    <mergeCell ref="F23:G23"/>
    <mergeCell ref="A35:D35"/>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31</xdr:row>
                    <xdr:rowOff>133350</xdr:rowOff>
                  </from>
                  <to>
                    <xdr:col>4</xdr:col>
                    <xdr:colOff>142875</xdr:colOff>
                    <xdr:row>33</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7"/>
  <sheetViews>
    <sheetView topLeftCell="B32" workbookViewId="0">
      <selection activeCell="Q40" sqref="Q40"/>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VU Einführung in die Didaktik des Fremdsprachenunterrichts</v>
      </c>
      <c r="C2" s="49">
        <v>3</v>
      </c>
      <c r="D2" s="1" t="str">
        <f>IF(Eingabemaske!C3=TRUE,"wahr","falsch")</f>
        <v>falsch</v>
      </c>
      <c r="F2" t="str" cm="1">
        <f t="array" ref="F2">_xlfn._xlws.FILTER(B2:C36,D2:D36="wahr","")</f>
        <v/>
      </c>
      <c r="G2" s="1"/>
      <c r="I2" s="5" t="str" cm="1">
        <f t="array" ref="I2:J32">_xlfn._xlws.FILTER(B2:C36,D2:D36="falsch","")</f>
        <v>1a VU Einführung in die Didaktik des Fremdsprachenunterrichts</v>
      </c>
      <c r="J2" s="1">
        <v>3</v>
      </c>
      <c r="L2" s="5" t="str" cm="1">
        <f t="array" ref="L2">IF(D2="wahr",B61:C61,"")</f>
        <v/>
      </c>
      <c r="O2" s="5" t="str" cm="1">
        <f t="array" ref="O2:P2">IF(D2="falsch",B61:C61,"")</f>
        <v>6a VU Einführung in die Fremdsprachendidaktik (6c bei lebende Fremdsprache als Zweitfach)</v>
      </c>
      <c r="P2" s="1">
        <v>2.5</v>
      </c>
      <c r="Q2" s="10" t="str">
        <f t="shared" ref="Q2" si="0">IF(D2="wahr","Ja","Nein")</f>
        <v>Nein</v>
      </c>
      <c r="R2" t="str" cm="1">
        <f t="array" ref="R2">_xlfn._xlws.FILTER(L2:M36,Q2:Q36="Ja","")</f>
        <v/>
      </c>
      <c r="U2" t="str" cm="1">
        <f t="array" ref="U2:V32">_xlfn._xlws.FILTER(O2:P36,Q2:Q36="Nein","")</f>
        <v>6a VU Einführung in die Fremdsprachendidaktik (6c bei lebende Fremdsprache als Zweitfach)</v>
      </c>
      <c r="V2">
        <v>2.5</v>
      </c>
      <c r="W2" s="9"/>
    </row>
    <row r="3" spans="1:23" x14ac:dyDescent="0.25">
      <c r="A3" s="9"/>
      <c r="B3" s="5" t="str">
        <f>Eingabemaske!B4</f>
        <v>1b UE Sprachspezifische Begleitung Spanisch zur Einführung in die Didaktik des Fremdsprachenunterrichts</v>
      </c>
      <c r="C3" s="50">
        <v>2</v>
      </c>
      <c r="D3" s="1" t="str">
        <f>IF(Eingabemaske!C4=TRUE,"wahr","falsch")</f>
        <v>falsch</v>
      </c>
      <c r="G3" s="1"/>
      <c r="I3" s="5" t="str">
        <v>1b UE Sprachspezifische Begleitung Spanisch zur Einführung in die Didaktik des Fremdsprachenunterrichts</v>
      </c>
      <c r="J3" s="1">
        <v>2</v>
      </c>
      <c r="L3" s="5" t="str" cm="1">
        <f t="array" ref="L3">IF(D3="wahr",B62:C62,"")</f>
        <v/>
      </c>
      <c r="O3" s="5" t="str" cm="1">
        <f t="array" ref="O3:P3">IF(D3="falsch",B62:C62,"")</f>
        <v>6b UE Sprachspezifische Umsetzung fremdsprachendidaktischer Prinzipien: Italienisch</v>
      </c>
      <c r="P3" s="1">
        <v>2.5</v>
      </c>
      <c r="Q3" s="10" t="str">
        <f t="shared" ref="Q3" si="1">IF(D3="wahr","Ja","Nein")</f>
        <v>Nein</v>
      </c>
      <c r="U3" t="str">
        <v>6b UE Sprachspezifische Umsetzung fremdsprachendidaktischer Prinzipien: Italienisch</v>
      </c>
      <c r="V3">
        <v>2.5</v>
      </c>
      <c r="W3" s="9"/>
    </row>
    <row r="4" spans="1:23" x14ac:dyDescent="0.25">
      <c r="A4" s="9"/>
      <c r="B4" s="5" t="str">
        <f>Eingabemaske!B5</f>
        <v>1c VU Ausgewählte Aspekte zur thematischen Vertiefung der Einführung in die Didaktik des Fremdsprachenunterrichts</v>
      </c>
      <c r="C4" s="50">
        <v>3</v>
      </c>
      <c r="D4" s="1" t="str">
        <f>IF(Eingabemaske!C5=TRUE,"wahr","falsch")</f>
        <v>falsch</v>
      </c>
      <c r="G4" s="1"/>
      <c r="I4" s="5" t="str">
        <v>1c VU Ausgewählte Aspekte zur thematischen Vertiefung der Einführung in die Didaktik des Fremdsprachenunterrichts</v>
      </c>
      <c r="J4" s="1">
        <v>3</v>
      </c>
      <c r="L4" s="5" t="str" cm="1">
        <f t="array" ref="L4">IF(D4="wahr",B63:C63,"")</f>
        <v/>
      </c>
      <c r="O4" s="5" t="str" cm="1">
        <f t="array" ref="O4:P4">IF(D4="falsch",B63:C63,"")</f>
        <v>6c VU Schwerpunktsetzung Prinzipien der Fremdsprachendidaktik (6a bei keine lebende Fremdsprache als Zweitfach)</v>
      </c>
      <c r="P4" s="1" t="str">
        <v>0 (2,5)</v>
      </c>
      <c r="Q4" s="10" t="str">
        <f t="shared" ref="Q4:Q10" si="2">IF(D4="wahr","Ja","Nein")</f>
        <v>Nein</v>
      </c>
      <c r="U4" t="str">
        <v>6c VU Schwerpunktsetzung Prinzipien der Fremdsprachendidaktik (6a bei keine lebende Fremdsprache als Zweitfach)</v>
      </c>
      <c r="V4" t="str">
        <v>0 (2,5)</v>
      </c>
      <c r="W4" s="9"/>
    </row>
    <row r="5" spans="1:23" x14ac:dyDescent="0.25">
      <c r="A5" s="9"/>
      <c r="B5" s="5" t="str">
        <f>Eingabemaske!B6</f>
        <v>3a VU Einführung in das Testen und Bewerten im Fremdsprachenunterricht</v>
      </c>
      <c r="C5" s="50">
        <v>2</v>
      </c>
      <c r="D5" s="1" t="str">
        <f>IF(Eingabemaske!C6=TRUE,"wahr","falsch")</f>
        <v>falsch</v>
      </c>
      <c r="G5" s="1"/>
      <c r="I5" s="5" t="str">
        <v>3a VU Einführung in das Testen und Bewerten im Fremdsprachenunterricht</v>
      </c>
      <c r="J5" s="1">
        <v>2</v>
      </c>
      <c r="L5" s="5" t="str" cm="1">
        <f t="array" ref="L5">IF(D5="wahr",B64:C64,"")</f>
        <v/>
      </c>
      <c r="O5" s="5" t="str" cm="1">
        <f t="array" ref="O5:P5">IF(D5="falsch",B64:C64,"")</f>
        <v>9a VU Handlungsorientiertes Unterrichten und Bewerten (9c bei lebende Fremdsprache als Zweitfach)</v>
      </c>
      <c r="P5" s="1">
        <v>2.5</v>
      </c>
      <c r="Q5" s="10" t="str">
        <f t="shared" si="2"/>
        <v>Nein</v>
      </c>
      <c r="U5" t="str">
        <v>9a VU Handlungsorientiertes Unterrichten und Bewerten (9c bei lebende Fremdsprache als Zweitfach)</v>
      </c>
      <c r="V5">
        <v>2.5</v>
      </c>
      <c r="W5" s="9"/>
    </row>
    <row r="6" spans="1:23" x14ac:dyDescent="0.25">
      <c r="A6" s="9"/>
      <c r="B6" s="5" t="str">
        <f>Eingabemaske!B7</f>
        <v>3b UE Sprachspezifische Begleitung Spanisch zu Testen und Bewerten</v>
      </c>
      <c r="C6" s="50">
        <v>3</v>
      </c>
      <c r="D6" s="1" t="str">
        <f>IF(Eingabemaske!C7=TRUE,"wahr","falsch")</f>
        <v>falsch</v>
      </c>
      <c r="G6" s="1"/>
      <c r="I6" s="5" t="str">
        <v>3b UE Sprachspezifische Begleitung Spanisch zu Testen und Bewerten</v>
      </c>
      <c r="J6" s="1">
        <v>3</v>
      </c>
      <c r="L6" s="5" t="str" cm="1">
        <f t="array" ref="L6">IF(D6="wahr",B65:C65,"")</f>
        <v/>
      </c>
      <c r="O6" s="5" t="str" cm="1">
        <f t="array" ref="O6:P6">IF(D6="falsch",B65:C65,"")</f>
        <v>9b UE Fremdsprachen handlungsorientiert unterrichten und bewerten: Sprachspezifische Umsetzung Spanisch</v>
      </c>
      <c r="P6" s="1">
        <v>2.5</v>
      </c>
      <c r="Q6" s="10" t="str">
        <f t="shared" si="2"/>
        <v>Nein</v>
      </c>
      <c r="U6" t="str">
        <v>9b UE Fremdsprachen handlungsorientiert unterrichten und bewerten: Sprachspezifische Umsetzung Spanisch</v>
      </c>
      <c r="V6">
        <v>2.5</v>
      </c>
      <c r="W6" s="9"/>
    </row>
    <row r="7" spans="1:23" x14ac:dyDescent="0.25">
      <c r="A7" s="9"/>
      <c r="B7" s="5" t="str">
        <f>Eingabemaske!B8</f>
        <v>3c VU Ausgewählte Aspekte zur thematischen Vertiefung der Einführung in das Testen und Bewerten im Fremdsprachenunterricht</v>
      </c>
      <c r="C7" s="50">
        <v>2</v>
      </c>
      <c r="D7" s="1" t="str">
        <f>IF(Eingabemaske!C8=TRUE,"wahr","falsch")</f>
        <v>falsch</v>
      </c>
      <c r="G7" s="1"/>
      <c r="I7" s="5" t="str">
        <v>3c VU Ausgewählte Aspekte zur thematischen Vertiefung der Einführung in das Testen und Bewerten im Fremdsprachenunterricht</v>
      </c>
      <c r="J7" s="1">
        <v>2</v>
      </c>
      <c r="L7" s="5" t="str" cm="1">
        <f t="array" ref="L7">IF(D7="wahr",B66:C66,"")</f>
        <v/>
      </c>
      <c r="O7" s="5" t="str" cm="1">
        <f t="array" ref="O7:P7">IF(D7="falsch",B66:C66,"")</f>
        <v>9c VU Schwerpunktsetzung Handlungsorientierung in Fremdsprachenunterricht und Assessment (9a bei keine lebende Fremdsprache als Zweitfach)</v>
      </c>
      <c r="P7" s="1" t="str">
        <v>0 (2,5)</v>
      </c>
      <c r="Q7" s="10" t="str">
        <f t="shared" si="2"/>
        <v>Nein</v>
      </c>
      <c r="U7" t="str">
        <v>9c VU Schwerpunktsetzung Handlungsorientierung in Fremdsprachenunterricht und Assessment (9a bei keine lebende Fremdsprache als Zweitfach)</v>
      </c>
      <c r="V7" t="str">
        <v>0 (2,5)</v>
      </c>
      <c r="W7" s="9"/>
    </row>
    <row r="8" spans="1:23" x14ac:dyDescent="0.25">
      <c r="A8" s="9"/>
      <c r="B8" s="5" t="str">
        <f>Eingabemaske!B9</f>
        <v>4 PR Fachpraktikum</v>
      </c>
      <c r="C8" s="50">
        <v>5</v>
      </c>
      <c r="D8" s="1" t="str">
        <f>IF(Eingabemaske!C9=TRUE,"wahr","falsch")</f>
        <v>falsch</v>
      </c>
      <c r="G8" s="1"/>
      <c r="I8" s="5" t="str">
        <v>4 PR Fachpraktikum</v>
      </c>
      <c r="J8" s="1">
        <v>5</v>
      </c>
      <c r="L8" s="5" t="str" cm="1">
        <f t="array" ref="L8">IF(D8="wahr",B67:C67,"")</f>
        <v/>
      </c>
      <c r="O8" s="5" t="str" cm="1">
        <f t="array" ref="O8:P8">IF(D8="falsch",B67:C67,"")</f>
        <v xml:space="preserve">13 PR Praxissemester – Fachdidaktischer Teil </v>
      </c>
      <c r="P8" s="1">
        <v>6</v>
      </c>
      <c r="Q8" s="10" t="str">
        <f t="shared" si="2"/>
        <v>Nein</v>
      </c>
      <c r="U8" t="str">
        <v xml:space="preserve">13 PR Praxissemester – Fachdidaktischer Teil </v>
      </c>
      <c r="V8">
        <v>6</v>
      </c>
      <c r="W8" s="9"/>
    </row>
    <row r="9" spans="1:23" x14ac:dyDescent="0.25">
      <c r="A9" s="9"/>
      <c r="B9" s="5" t="str">
        <f>Eingabemaske!B10</f>
        <v>5 SL Grundlagen des philologisch kulturwissenschaftlichen Studiums</v>
      </c>
      <c r="C9" s="50">
        <v>2.5</v>
      </c>
      <c r="D9" s="1" t="str">
        <f>IF(Eingabemaske!C10=TRUE,"wahr","falsch")</f>
        <v>falsch</v>
      </c>
      <c r="G9" s="1"/>
      <c r="I9" s="5" t="str">
        <v>5 SL Grundlagen des philologisch kulturwissenschaftlichen Studiums</v>
      </c>
      <c r="J9" s="1">
        <v>2.5</v>
      </c>
      <c r="L9" s="5" t="str" cm="1">
        <f t="array" ref="L9">IF(D9="wahr",B68:C68,"")</f>
        <v/>
      </c>
      <c r="O9" s="5" t="str" cm="1">
        <f t="array" ref="O9:P9">IF(D9="falsch",B68:C68,"")</f>
        <v>1 VO Einführung in die Hispanistik: Inhalte - Konzepte - Arbeitstechiken</v>
      </c>
      <c r="P9" s="1">
        <v>3</v>
      </c>
      <c r="Q9" s="10" t="str">
        <f t="shared" si="2"/>
        <v>Nein</v>
      </c>
      <c r="U9" t="str">
        <v>1 VO Einführung in die Hispanistik: Inhalte - Konzepte - Arbeitstechiken</v>
      </c>
      <c r="V9">
        <v>3</v>
      </c>
      <c r="W9" s="9"/>
    </row>
    <row r="10" spans="1:23" x14ac:dyDescent="0.25">
      <c r="A10" s="9"/>
      <c r="B10" s="5" t="str">
        <f>Eingabemaske!B11</f>
        <v>6a UE Spanisch 1: Grammatik und Wortschatz (B1+)</v>
      </c>
      <c r="C10" s="50">
        <v>5</v>
      </c>
      <c r="D10" s="1" t="str">
        <f>IF(Eingabemaske!C11=TRUE,"wahr","falsch")</f>
        <v>falsch</v>
      </c>
      <c r="G10" s="1"/>
      <c r="I10" s="5" t="str">
        <v>6a UE Spanisch 1: Grammatik und Wortschatz (B1+)</v>
      </c>
      <c r="J10" s="1">
        <v>5</v>
      </c>
      <c r="L10" s="5" t="str" cm="1">
        <f t="array" ref="L10">IF(D10="wahr",B69:C69,"")</f>
        <v/>
      </c>
      <c r="O10" s="5" t="str" cm="1">
        <f t="array" ref="O10:P10">IF(D10="falsch",B69:C69,"")</f>
        <v>2a UE Sprachpraxis im Kontext 1 (B1.2) – Spanisch</v>
      </c>
      <c r="P10" s="1">
        <v>3</v>
      </c>
      <c r="Q10" s="10" t="str">
        <f t="shared" si="2"/>
        <v>Nein</v>
      </c>
      <c r="U10" t="str">
        <v>2a UE Sprachpraxis im Kontext 1 (B1.2) – Spanisch</v>
      </c>
      <c r="V10">
        <v>3</v>
      </c>
      <c r="W10" s="9"/>
    </row>
    <row r="11" spans="1:23" x14ac:dyDescent="0.25">
      <c r="A11" s="9"/>
      <c r="B11" s="5" t="str">
        <f>Eingabemaske!B12</f>
        <v>6b UE Lesen/Schreiben 1 (B1+)</v>
      </c>
      <c r="C11" s="50">
        <v>1.5</v>
      </c>
      <c r="D11" s="1" t="str">
        <f>IF(Eingabemaske!C12=TRUE,"wahr","falsch")</f>
        <v>falsch</v>
      </c>
      <c r="G11" s="1"/>
      <c r="I11" s="5" t="str">
        <v>6b UE Lesen/Schreiben 1 (B1+)</v>
      </c>
      <c r="J11" s="1">
        <v>1.5</v>
      </c>
      <c r="L11" s="5" t="str" cm="1">
        <f t="array" ref="L11">IF(D10="wahr",B70:C70,"")</f>
        <v/>
      </c>
      <c r="O11" s="5" t="str" cm="1">
        <f t="array" ref="O11:P11">IF(D10="falsch",B70:C70,"")</f>
        <v>2b UE Mündliche Kommunikation 1 (B.1.2)</v>
      </c>
      <c r="P11" s="1">
        <v>2</v>
      </c>
      <c r="Q11" s="10" t="str">
        <f>IF(D10="wahr","Ja","Nein")</f>
        <v>Nein</v>
      </c>
      <c r="U11" t="str">
        <v>2b UE Mündliche Kommunikation 1 (B.1.2)</v>
      </c>
      <c r="V11">
        <v>2</v>
      </c>
      <c r="W11" s="9"/>
    </row>
    <row r="12" spans="1:23" x14ac:dyDescent="0.25">
      <c r="A12" s="9"/>
      <c r="B12" s="5" t="str">
        <f>Eingabemaske!B13</f>
        <v>6c UE Korrektive Phonetik (B1 &amp; B2)</v>
      </c>
      <c r="C12" s="50">
        <v>1</v>
      </c>
      <c r="D12" s="1" t="str">
        <f>IF(Eingabemaske!C13=TRUE,"wahr","falsch")</f>
        <v>falsch</v>
      </c>
      <c r="G12" s="1"/>
      <c r="I12" s="5" t="str">
        <v>6c UE Korrektive Phonetik (B1 &amp; B2)</v>
      </c>
      <c r="J12" s="1">
        <v>1</v>
      </c>
      <c r="L12" s="5" t="str" cm="1">
        <f t="array" ref="L12">IF(D11="wahr",B71:C71,"")</f>
        <v/>
      </c>
      <c r="O12" s="5" t="str" cm="1">
        <f t="array" ref="O12:P12">IF(D11="falsch",B71:C71,"")</f>
        <v>14 Individuelle Schwerpunktsetzung (Anteilig - max. 5 ECTS-AP im PM 14)</v>
      </c>
      <c r="P12" s="1">
        <v>5</v>
      </c>
      <c r="Q12" s="10" t="str">
        <f t="shared" ref="Q12:Q14" si="3">IF(D11="wahr","Ja","Nein")</f>
        <v>Nein</v>
      </c>
      <c r="U12" t="str">
        <v>14 Individuelle Schwerpunktsetzung (Anteilig - max. 5 ECTS-AP im PM 14)</v>
      </c>
      <c r="V12">
        <v>5</v>
      </c>
      <c r="W12" s="9"/>
    </row>
    <row r="13" spans="1:23" x14ac:dyDescent="0.25">
      <c r="A13" s="9"/>
      <c r="B13" s="5" t="str">
        <f>Eingabemaske!B14</f>
        <v>7a UE Spanisch 2: Grammatik und Wortschatz (B2)</v>
      </c>
      <c r="C13" s="50">
        <v>4</v>
      </c>
      <c r="D13" s="1" t="str">
        <f>IF(Eingabemaske!C14=TRUE,"wahr","falsch")</f>
        <v>falsch</v>
      </c>
      <c r="G13" s="1"/>
      <c r="I13" s="5" t="str">
        <v>7a UE Spanisch 2: Grammatik und Wortschatz (B2)</v>
      </c>
      <c r="J13" s="1">
        <v>4</v>
      </c>
      <c r="L13" s="5" t="str" cm="1">
        <f t="array" ref="L13">IF(D12="wahr",B72:C72,"")</f>
        <v/>
      </c>
      <c r="O13" s="5" t="str" cm="1">
        <f t="array" ref="O13:P13">IF(D12="falsch",B72:C72,"")</f>
        <v xml:space="preserve">14 Individuelle Schwerpunktsetzung (Anteilig - max. 5 ECTS-AP im PM 14) </v>
      </c>
      <c r="P13" s="1" t="str">
        <v>0 (5)</v>
      </c>
      <c r="Q13" s="10" t="str">
        <f t="shared" si="3"/>
        <v>Nein</v>
      </c>
      <c r="U13" t="str">
        <v xml:space="preserve">14 Individuelle Schwerpunktsetzung (Anteilig - max. 5 ECTS-AP im PM 14) </v>
      </c>
      <c r="V13" t="str">
        <v>0 (5)</v>
      </c>
      <c r="W13" s="9"/>
    </row>
    <row r="14" spans="1:23" x14ac:dyDescent="0.25">
      <c r="A14" s="9"/>
      <c r="B14" s="5" t="str">
        <f>Eingabemaske!B15</f>
        <v>7b UE Lesen/Schreiben 2 (B1+)</v>
      </c>
      <c r="C14" s="50">
        <v>1.5</v>
      </c>
      <c r="D14" s="1" t="str">
        <f>IF(Eingabemaske!C15=TRUE,"wahr","falsch")</f>
        <v>falsch</v>
      </c>
      <c r="G14" s="1"/>
      <c r="I14" s="5" t="str">
        <v>7b UE Lesen/Schreiben 2 (B1+)</v>
      </c>
      <c r="J14" s="1">
        <v>1.5</v>
      </c>
      <c r="L14" s="5" t="str" cm="1">
        <f t="array" ref="L14">IF(D13="wahr",B73:C73,"")</f>
        <v/>
      </c>
      <c r="O14" s="5" t="str" cm="1">
        <f t="array" ref="O14:P14">IF(D13="falsch",B73:C73,"")</f>
        <v>4a UE Sprachpraxis im Kontext 2 (B.2.1.) – Spanisch</v>
      </c>
      <c r="P14" s="1">
        <v>2</v>
      </c>
      <c r="Q14" s="10" t="str">
        <f t="shared" si="3"/>
        <v>Nein</v>
      </c>
      <c r="U14" t="str">
        <v>4a UE Sprachpraxis im Kontext 2 (B.2.1.) – Spanisch</v>
      </c>
      <c r="V14">
        <v>2</v>
      </c>
      <c r="W14" s="9"/>
    </row>
    <row r="15" spans="1:23" x14ac:dyDescent="0.25">
      <c r="A15" s="9"/>
      <c r="B15" s="5" t="str">
        <f>Eingabemaske!B16</f>
        <v>7c UE Hören/Sprechen 2 (B1+)</v>
      </c>
      <c r="C15" s="50">
        <v>2</v>
      </c>
      <c r="D15" s="1" t="str">
        <f>IF(Eingabemaske!C16=TRUE,"wahr","falsch")</f>
        <v>falsch</v>
      </c>
      <c r="G15" s="1"/>
      <c r="I15" s="5" t="str">
        <v>7c UE Hören/Sprechen 2 (B1+)</v>
      </c>
      <c r="J15" s="1">
        <v>2</v>
      </c>
      <c r="L15" s="5" t="str" cm="1">
        <f t="array" ref="L15">IF(D13="wahr",B74:C74,"")</f>
        <v/>
      </c>
      <c r="O15" s="5" t="str" cm="1">
        <f t="array" ref="O15:P15">IF(D13="falsch",B74:C74,"")</f>
        <v>5a UE mündliche Kommunikation 2 (B2.1) – Spanisch</v>
      </c>
      <c r="P15" s="1">
        <v>2</v>
      </c>
      <c r="Q15" s="10" t="str">
        <f>IF(D13="wahr","Ja","Nein")</f>
        <v>Nein</v>
      </c>
      <c r="U15" t="str">
        <v>5a UE mündliche Kommunikation 2 (B2.1) – Spanisch</v>
      </c>
      <c r="V15">
        <v>2</v>
      </c>
      <c r="W15" s="9"/>
    </row>
    <row r="16" spans="1:23" x14ac:dyDescent="0.25">
      <c r="A16" s="9"/>
      <c r="B16" s="5" t="str">
        <f>Eingabemaske!B17</f>
        <v>8a UE Hören/Sprechen 3 (B2)</v>
      </c>
      <c r="C16" s="50">
        <v>2.5</v>
      </c>
      <c r="D16" s="1" t="str">
        <f>IF(Eingabemaske!C17=TRUE,"wahr","falsch")</f>
        <v>falsch</v>
      </c>
      <c r="G16" s="1"/>
      <c r="I16" s="5" t="str">
        <v>8a UE Hören/Sprechen 3 (B2)</v>
      </c>
      <c r="J16" s="1">
        <v>2.5</v>
      </c>
      <c r="L16" s="5" t="str" cm="1">
        <f t="array" ref="L16">IF(D14="wahr",B75:C75,"")</f>
        <v/>
      </c>
      <c r="O16" s="5" t="str" cm="1">
        <f t="array" ref="O16:P16">IF(D14="falsch",B75:C75,"")</f>
        <v>14 Individuelle Schwerpunktsetzung (Anteilig - max. 5 ECTS-AP im PM 14)</v>
      </c>
      <c r="P16" s="1" t="str">
        <v>0 (5)</v>
      </c>
      <c r="Q16" s="10" t="str">
        <f t="shared" ref="Q16:Q17" si="4">IF(D14="wahr","Ja","Nein")</f>
        <v>Nein</v>
      </c>
      <c r="U16" t="str">
        <v>14 Individuelle Schwerpunktsetzung (Anteilig - max. 5 ECTS-AP im PM 14)</v>
      </c>
      <c r="V16" t="str">
        <v>0 (5)</v>
      </c>
      <c r="W16" s="9"/>
    </row>
    <row r="17" spans="1:23" x14ac:dyDescent="0.25">
      <c r="A17" s="9"/>
      <c r="B17" s="5" t="str">
        <f>Eingabemaske!B18</f>
        <v>8b UE Lesen/Schreiben 3 (B2)</v>
      </c>
      <c r="C17" s="50">
        <v>2.5</v>
      </c>
      <c r="D17" s="1" t="str">
        <f>IF(Eingabemaske!C18=TRUE,"wahr","falsch")</f>
        <v>falsch</v>
      </c>
      <c r="G17" s="1"/>
      <c r="I17" s="5" t="str">
        <v>8b UE Lesen/Schreiben 3 (B2)</v>
      </c>
      <c r="J17" s="1">
        <v>2.5</v>
      </c>
      <c r="L17" s="5" t="str" cm="1">
        <f t="array" ref="L17">IF(D15="wahr",B76:C76,"")</f>
        <v/>
      </c>
      <c r="O17" s="5" t="str" cm="1">
        <f t="array" ref="O17:P17">IF(D15="falsch",B76:C76,"")</f>
        <v>14 Individuelle Schwerpunktsetzung (Anteilig - max. 5 ECTS-AP im PM 14)</v>
      </c>
      <c r="P17" s="1" t="str">
        <v>0 (5)</v>
      </c>
      <c r="Q17" s="10" t="str">
        <f t="shared" si="4"/>
        <v>Nein</v>
      </c>
      <c r="U17" t="str">
        <v>14 Individuelle Schwerpunktsetzung (Anteilig - max. 5 ECTS-AP im PM 14)</v>
      </c>
      <c r="V17" t="str">
        <v>0 (5)</v>
      </c>
      <c r="W17" s="9"/>
    </row>
    <row r="18" spans="1:23" x14ac:dyDescent="0.25">
      <c r="A18" s="9"/>
      <c r="B18" s="5" t="str">
        <f>Eingabemaske!B19</f>
        <v>9a UE Grammatik und Wortschatz Spanisch 4 (B2+)</v>
      </c>
      <c r="C18" s="50">
        <v>2.5</v>
      </c>
      <c r="D18" s="1" t="str">
        <f>IF(Eingabemaske!C19=TRUE,"wahr","falsch")</f>
        <v>falsch</v>
      </c>
      <c r="G18" s="1"/>
      <c r="I18" s="5" t="str">
        <v>9a UE Grammatik und Wortschatz Spanisch 4 (B2+)</v>
      </c>
      <c r="J18" s="1">
        <v>2.5</v>
      </c>
      <c r="L18" s="5" cm="1">
        <f t="array" ref="L18">IF(OR(D16="wahr",D17="wahr"),B77:C77,)</f>
        <v>0</v>
      </c>
      <c r="O18" s="5" t="str" cm="1">
        <f t="array" ref="O18:P18">IF(AND(D16="falsch",D17="falsch"),B77:C77,"")</f>
        <v>7b UE Mündliche Kommunikation 3 (B 2.2.) – Spanisch</v>
      </c>
      <c r="P18" s="1">
        <v>2</v>
      </c>
      <c r="Q18" s="10" t="str">
        <f>IF(OR(D16="wahr",D17="wahr"),"Ja","Nein")</f>
        <v>Nein</v>
      </c>
      <c r="U18" t="str">
        <v>7b UE Mündliche Kommunikation 3 (B 2.2.) – Spanisch</v>
      </c>
      <c r="V18">
        <v>2</v>
      </c>
      <c r="W18" s="9"/>
    </row>
    <row r="19" spans="1:23" x14ac:dyDescent="0.25">
      <c r="A19" s="9"/>
      <c r="B19" s="5" t="str">
        <f>Eingabemaske!B20</f>
        <v>9b UE Textproduktion Französisch 4 (B2+)</v>
      </c>
      <c r="C19" s="50">
        <v>2.5</v>
      </c>
      <c r="D19" s="1" t="str">
        <f>IF(Eingabemaske!C20=TRUE,"wahr","falsch")</f>
        <v>falsch</v>
      </c>
      <c r="G19" s="1"/>
      <c r="I19" s="5" t="str">
        <v>9b UE Textproduktion Französisch 4 (B2+)</v>
      </c>
      <c r="J19" s="1">
        <v>2.5</v>
      </c>
      <c r="L19" s="5" cm="1">
        <f t="array" ref="L19">IF(OR(D19="wahr",D18="wahr"),B78:C78,)</f>
        <v>0</v>
      </c>
      <c r="O19" s="5" t="str" cm="1">
        <f t="array" ref="O19:P19">IF(AND(D19="falsch",D18="falsch"),B78:C78,"")</f>
        <v>7a UE Sprachpraxis im Kontext 3 (B.2.2) – Spanisch</v>
      </c>
      <c r="P19" s="1">
        <v>3</v>
      </c>
      <c r="Q19" s="10" t="str">
        <f>IF(OR(D19="wahr",D18="wahr"),"Ja","Nein")</f>
        <v>Nein</v>
      </c>
      <c r="U19" t="str">
        <v>7a UE Sprachpraxis im Kontext 3 (B.2.2) – Spanisch</v>
      </c>
      <c r="V19">
        <v>3</v>
      </c>
      <c r="W19" s="9"/>
    </row>
    <row r="20" spans="1:23" x14ac:dyDescent="0.25">
      <c r="A20" s="9"/>
      <c r="B20" s="5" t="str">
        <f>Eingabemaske!B21</f>
        <v>10a UE Mündliche Kommunikation Spanisch 5 (C1)</v>
      </c>
      <c r="C20" s="50">
        <v>2.5</v>
      </c>
      <c r="D20" s="1" t="str">
        <f>IF(Eingabemaske!C21=TRUE,"wahr","falsch")</f>
        <v>falsch</v>
      </c>
      <c r="G20" s="1"/>
      <c r="I20" s="5" t="str">
        <v>10a UE Mündliche Kommunikation Spanisch 5 (C1)</v>
      </c>
      <c r="J20" s="1">
        <v>2.5</v>
      </c>
      <c r="L20" s="5" t="str" cm="1">
        <f t="array" ref="L20">IF(D20="wahr",B79:C79,"")</f>
        <v/>
      </c>
      <c r="O20" s="5" t="str" cm="1">
        <f t="array" ref="O20:P20">IF(D20="falsch",B79:C79,"")</f>
        <v>11a UE Mündliche Kommunikation 4 (B2.2./C.11. Spanisch)</v>
      </c>
      <c r="P20" s="1">
        <v>2</v>
      </c>
      <c r="Q20" s="10" t="str">
        <f>IF(D20="wahr","Ja","Nein")</f>
        <v>Nein</v>
      </c>
      <c r="U20" t="str">
        <v>11a UE Mündliche Kommunikation 4 (B2.2./C.11. Spanisch)</v>
      </c>
      <c r="V20">
        <v>2</v>
      </c>
      <c r="W20" s="9"/>
    </row>
    <row r="21" spans="1:23" x14ac:dyDescent="0.25">
      <c r="A21" s="9"/>
      <c r="B21" s="5" t="str">
        <f>Eingabemaske!B22</f>
        <v>11a UE Grammatik und Wortschatz Spanisch 6 (C1)</v>
      </c>
      <c r="C21" s="50">
        <v>2.5</v>
      </c>
      <c r="D21" s="1" t="str">
        <f>IF(Eingabemaske!C22=TRUE,"wahr","falsch")</f>
        <v>falsch</v>
      </c>
      <c r="G21" s="1"/>
      <c r="I21" s="5" t="str">
        <v>11a UE Grammatik und Wortschatz Spanisch 6 (C1)</v>
      </c>
      <c r="J21" s="1">
        <v>2.5</v>
      </c>
      <c r="L21" s="5" cm="1">
        <f t="array" ref="L21">IF(OR(D21="wahr",D22="wahr"),B80:C80,)</f>
        <v>0</v>
      </c>
      <c r="O21" s="5" t="str" cm="1">
        <f t="array" ref="O21:P21">IF(AND(D21="falsch",D22="falsch"),B80:C80,"")</f>
        <v>10a UE Sprachpraxis im Kontext 4 (B.2.2./ C 1.1.) – Spanisch</v>
      </c>
      <c r="P21" s="1">
        <v>2</v>
      </c>
      <c r="Q21" s="10" t="str">
        <f>IF(OR(D21="wahr",D22="wahr"),"Ja","Nein")</f>
        <v>Nein</v>
      </c>
      <c r="U21" t="str">
        <v>10a UE Sprachpraxis im Kontext 4 (B.2.2./ C 1.1.) – Spanisch</v>
      </c>
      <c r="V21">
        <v>2</v>
      </c>
      <c r="W21" s="9"/>
    </row>
    <row r="22" spans="1:23" x14ac:dyDescent="0.25">
      <c r="A22" s="9"/>
      <c r="B22" s="5" t="str">
        <f>Eingabemaske!B23</f>
        <v>11b UE Fachsprachen (C1)</v>
      </c>
      <c r="C22" s="50">
        <v>2.5</v>
      </c>
      <c r="D22" s="1" t="str">
        <f>IF(Eingabemaske!C23=TRUE,"wahr","falsch")</f>
        <v>falsch</v>
      </c>
      <c r="G22" s="1"/>
      <c r="I22" s="5" t="str">
        <v>11b UE Fachsprachen (C1)</v>
      </c>
      <c r="J22" s="1">
        <v>2.5</v>
      </c>
      <c r="L22" s="5" t="str" cm="1">
        <f t="array" ref="L22">IF(D23="wahr",B81:C81,"")</f>
        <v/>
      </c>
      <c r="O22" s="5" t="str" cm="1">
        <f t="array" ref="O22:P22">IF(D23="falsch",B81:C81,"")</f>
        <v>15 UE Sprachpraxis im Kontext 5 (C.1.1)</v>
      </c>
      <c r="P22" s="1">
        <v>2</v>
      </c>
      <c r="Q22" s="10" t="str">
        <f>IF(D23="wahr","Ja","Nein")</f>
        <v>Nein</v>
      </c>
      <c r="U22" t="str">
        <v>15 UE Sprachpraxis im Kontext 5 (C.1.1)</v>
      </c>
      <c r="V22">
        <v>2</v>
      </c>
      <c r="W22" s="9"/>
    </row>
    <row r="23" spans="1:23" x14ac:dyDescent="0.25">
      <c r="A23" s="9"/>
      <c r="B23" s="5" t="str">
        <f>Eingabemaske!B24</f>
        <v>12 UE Wissenschaftliches Schreiben (C1)</v>
      </c>
      <c r="C23" s="50">
        <v>2.5</v>
      </c>
      <c r="D23" s="1" t="str">
        <f>IF(Eingabemaske!C24=TRUE,"wahr","falsch")</f>
        <v>falsch</v>
      </c>
      <c r="G23" s="1"/>
      <c r="I23" s="5" t="str">
        <v>12 UE Wissenschaftliches Schreiben (C1)</v>
      </c>
      <c r="J23" s="1">
        <v>2.5</v>
      </c>
      <c r="L23" s="5" t="str" cm="1">
        <f t="array" ref="L23">IF(D24="wahr",B82:C82,"")</f>
        <v/>
      </c>
      <c r="O23" s="5" t="str" cm="1">
        <f t="array" ref="O23:P23">IF(D24="falsch",B82:C82,"")</f>
        <v>5b VU Empirisches Arbeiten in der spanischen Sprachwissenschaft</v>
      </c>
      <c r="P23" s="1">
        <v>3</v>
      </c>
      <c r="Q23" s="10" t="str">
        <f t="shared" ref="Q23:Q30" si="5">IF(D24="wahr","Ja","Nein")</f>
        <v>Nein</v>
      </c>
      <c r="U23" t="str">
        <v>5b VU Empirisches Arbeiten in der spanischen Sprachwissenschaft</v>
      </c>
      <c r="V23">
        <v>3</v>
      </c>
      <c r="W23" s="9"/>
    </row>
    <row r="24" spans="1:23" x14ac:dyDescent="0.25">
      <c r="A24" s="9"/>
      <c r="B24" s="5" t="str">
        <f>Eingabemaske!B25</f>
        <v>13a VU Grammatische Analyse</v>
      </c>
      <c r="C24" s="50">
        <v>2.5</v>
      </c>
      <c r="D24" s="1" t="str">
        <f>IF(Eingabemaske!C25=TRUE,"wahr","falsch")</f>
        <v>falsch</v>
      </c>
      <c r="G24" s="1"/>
      <c r="I24" s="5" t="str">
        <v>13a VU Grammatische Analyse</v>
      </c>
      <c r="J24" s="1">
        <v>2.5</v>
      </c>
      <c r="L24" s="5" t="str" cm="1">
        <f t="array" ref="L24">IF(D25="wahr",B83:C83,"")</f>
        <v/>
      </c>
      <c r="O24" s="5" t="str" cm="1">
        <f t="array" ref="O24:P24">IF(D25="falsch",B83:C83,"")</f>
        <v>3b VU Einführung in die spanische Sprachwissenschaft</v>
      </c>
      <c r="P24" s="1">
        <v>3</v>
      </c>
      <c r="Q24" s="10" t="str">
        <f t="shared" si="5"/>
        <v>Nein</v>
      </c>
      <c r="U24" t="str">
        <v>3b VU Einführung in die spanische Sprachwissenschaft</v>
      </c>
      <c r="V24">
        <v>3</v>
      </c>
      <c r="W24" s="9"/>
    </row>
    <row r="25" spans="1:23" x14ac:dyDescent="0.25">
      <c r="A25" s="9"/>
      <c r="B25" s="5" t="str">
        <f>Eingabemaske!B26</f>
        <v>13b VU Einführung in die spanische Linguistik</v>
      </c>
      <c r="C25" s="50">
        <v>2.5</v>
      </c>
      <c r="D25" s="1" t="str">
        <f>IF(Eingabemaske!C26=TRUE,"wahr","falsch")</f>
        <v>falsch</v>
      </c>
      <c r="G25" s="1"/>
      <c r="I25" s="5" t="str">
        <v>13b VU Einführung in die spanische Linguistik</v>
      </c>
      <c r="J25" s="1">
        <v>2.5</v>
      </c>
      <c r="L25" s="5" t="str" cm="1">
        <f t="array" ref="L25">IF(D26="wahr",B84:C84,"")</f>
        <v/>
      </c>
      <c r="O25" s="5" t="str" cm="1">
        <f t="array" ref="O25:P25">IF(D26="falsch",B84:C84,"")</f>
        <v>8b PS Linguistische Text-, Medien und Diskursanalyse – Hispanistik</v>
      </c>
      <c r="P25" s="1">
        <v>3</v>
      </c>
      <c r="Q25" s="10" t="str">
        <f t="shared" si="5"/>
        <v>Nein</v>
      </c>
      <c r="U25" t="str">
        <v>8b PS Linguistische Text-, Medien und Diskursanalyse – Hispanistik</v>
      </c>
      <c r="V25">
        <v>3</v>
      </c>
      <c r="W25" s="9"/>
    </row>
    <row r="26" spans="1:23" x14ac:dyDescent="0.25">
      <c r="A26" s="9"/>
      <c r="B26" s="5" t="str">
        <f>Eingabemaske!B27</f>
        <v>14 VU Morphologie, Syntax, Textlinguistik – Spanisch (mit Leseliste)</v>
      </c>
      <c r="C26" s="50">
        <v>5</v>
      </c>
      <c r="D26" s="1" t="str">
        <f>IF(Eingabemaske!C27=TRUE,"wahr","falsch")</f>
        <v>falsch</v>
      </c>
      <c r="G26" s="1"/>
      <c r="I26" s="5" t="str">
        <v>14 VU Morphologie, Syntax, Textlinguistik – Spanisch (mit Leseliste)</v>
      </c>
      <c r="J26" s="1">
        <v>5</v>
      </c>
      <c r="L26" s="5" t="str" cm="1">
        <f t="array" ref="L26">IF(D27="wahr",B85:C85,"")</f>
        <v/>
      </c>
      <c r="O26" s="5" t="str" cm="1">
        <f t="array" ref="O26:P26">IF(D27="falsch",B85:C85,"")</f>
        <v>11b PS Soziolinguistik und Pragmatik</v>
      </c>
      <c r="P26" s="1">
        <v>3</v>
      </c>
      <c r="Q26" s="10" t="str">
        <f t="shared" si="5"/>
        <v>Nein</v>
      </c>
      <c r="U26" t="str">
        <v>11b PS Soziolinguistik und Pragmatik</v>
      </c>
      <c r="V26">
        <v>3</v>
      </c>
      <c r="W26" s="9"/>
    </row>
    <row r="27" spans="1:23" x14ac:dyDescent="0.25">
      <c r="A27" s="9"/>
      <c r="B27" s="5" t="str">
        <f>Eingabemaske!B28</f>
        <v>15 VU Lexikologie, Semantik, Pragmatik, angewandte Linguistik – Spanisch</v>
      </c>
      <c r="C27" s="50">
        <v>5</v>
      </c>
      <c r="D27" s="1" t="str">
        <f>IF(Eingabemaske!C28=TRUE,"wahr","falsch")</f>
        <v>falsch</v>
      </c>
      <c r="G27" s="1"/>
      <c r="I27" s="5" t="str">
        <v>15 VU Lexikologie, Semantik, Pragmatik, angewandte Linguistik – Spanisch</v>
      </c>
      <c r="J27" s="1">
        <v>5</v>
      </c>
      <c r="L27" s="5" t="str" cm="1">
        <f t="array" ref="L27">IF(D28="wahr",B86:C86,"")</f>
        <v/>
      </c>
      <c r="O27" s="5" t="str" cm="1">
        <f t="array" ref="O27:P27">IF(D28="falsch",B86:C86,"")</f>
        <v>3a VU Kulturwissenschaftliche und kulturgeschichtliche Grundlagen: Die spanischsprachige Welt</v>
      </c>
      <c r="P27" s="1">
        <v>3</v>
      </c>
      <c r="Q27" s="10" t="str">
        <f t="shared" si="5"/>
        <v>Nein</v>
      </c>
      <c r="U27" t="str">
        <v>3a VU Kulturwissenschaftliche und kulturgeschichtliche Grundlagen: Die spanischsprachige Welt</v>
      </c>
      <c r="V27">
        <v>3</v>
      </c>
      <c r="W27" s="9"/>
    </row>
    <row r="28" spans="1:23" x14ac:dyDescent="0.25">
      <c r="A28" s="9"/>
      <c r="B28" s="5" t="str">
        <f>Eingabemaske!B29</f>
        <v>16a SL Literatur- und Kulturgeschichte Spaniens</v>
      </c>
      <c r="C28" s="50">
        <v>3</v>
      </c>
      <c r="D28" s="1" t="str">
        <f>IF(Eingabemaske!C29=TRUE,"wahr","falsch")</f>
        <v>falsch</v>
      </c>
      <c r="G28" s="1"/>
      <c r="I28" s="5" t="str">
        <v>16a SL Literatur- und Kulturgeschichte Spaniens</v>
      </c>
      <c r="J28" s="1">
        <v>3</v>
      </c>
      <c r="L28" s="5" t="str" cm="1">
        <f t="array" ref="L28">IF(D29="wahr",B87:C87,"")</f>
        <v/>
      </c>
      <c r="O28" s="5" t="str" cm="1">
        <f t="array" ref="O28:P28">IF(D29="falsch",B87:C87,"")</f>
        <v>4b VU Literarische Texte und andere Medien. Von der Lektüre zur Analyse – Hispanistik</v>
      </c>
      <c r="P28" s="1">
        <v>3</v>
      </c>
      <c r="Q28" s="10" t="str">
        <f t="shared" si="5"/>
        <v>Nein</v>
      </c>
      <c r="U28" t="str">
        <v>4b VU Literarische Texte und andere Medien. Von der Lektüre zur Analyse – Hispanistik</v>
      </c>
      <c r="V28">
        <v>3</v>
      </c>
      <c r="W28" s="9"/>
    </row>
    <row r="29" spans="1:23" x14ac:dyDescent="0.25">
      <c r="A29" s="9"/>
      <c r="B29" s="5" t="str">
        <f>Eingabemaske!B30</f>
        <v>16b VU Lektüre und Analyse</v>
      </c>
      <c r="C29" s="50">
        <v>2</v>
      </c>
      <c r="D29" s="1" t="str">
        <f>IF(Eingabemaske!C30=TRUE,"wahr","falsch")</f>
        <v>falsch</v>
      </c>
      <c r="G29" s="1"/>
      <c r="I29" s="5" t="str">
        <v>16b VU Lektüre und Analyse</v>
      </c>
      <c r="J29" s="1">
        <v>2</v>
      </c>
      <c r="L29" s="5" t="str" cm="1">
        <f t="array" ref="L29">IF(D30="wahr",B88:C88,"")</f>
        <v/>
      </c>
      <c r="O29" s="5" t="str" cm="1">
        <f t="array" ref="O29:P29">IF(D30="falsch",B88:C88,"")</f>
        <v>10b PS Spanischsprachige Literaturen und Medien. Exemplarische Analysen und Forschungsperspektiven</v>
      </c>
      <c r="P29" s="1">
        <v>3</v>
      </c>
      <c r="Q29" s="10" t="str">
        <f t="shared" si="5"/>
        <v>Nein</v>
      </c>
      <c r="U29" t="str">
        <v>10b PS Spanischsprachige Literaturen und Medien. Exemplarische Analysen und Forschungsperspektiven</v>
      </c>
      <c r="V29">
        <v>3</v>
      </c>
      <c r="W29" s="9"/>
    </row>
    <row r="30" spans="1:23" x14ac:dyDescent="0.25">
      <c r="A30" s="9"/>
      <c r="B30" s="5" t="str">
        <f>Eingabemaske!B31</f>
        <v>17b PS Vertiefende Text- und/oder Medienanalyse anhand von Bei</v>
      </c>
      <c r="C30" s="50">
        <v>2.5</v>
      </c>
      <c r="D30" s="1" t="str">
        <f>IF(Eingabemaske!C31=TRUE,"wahr","falsch")</f>
        <v>falsch</v>
      </c>
      <c r="G30" s="1"/>
      <c r="I30" s="5" t="str">
        <v>17b PS Vertiefende Text- und/oder Medienanalyse anhand von Bei</v>
      </c>
      <c r="J30" s="1">
        <v>2.5</v>
      </c>
      <c r="L30" s="5" t="str" cm="1">
        <f t="array" ref="L30">IF(D31="wahr",B89:C89,"")</f>
        <v/>
      </c>
      <c r="O30" s="5" t="str" cm="1">
        <f t="array" ref="O30:P30">IF(D31="falsch",B89:C89,"")</f>
        <v>12a VO Länder und Kulturen der spanischen Sprachwelten</v>
      </c>
      <c r="P30" s="1">
        <v>3</v>
      </c>
      <c r="Q30" s="10" t="str">
        <f t="shared" si="5"/>
        <v>Nein</v>
      </c>
      <c r="U30" t="str">
        <v>12a VO Länder und Kulturen der spanischen Sprachwelten</v>
      </c>
      <c r="V30">
        <v>3</v>
      </c>
      <c r="W30" s="9"/>
    </row>
    <row r="31" spans="1:23" ht="15.75" thickBot="1" x14ac:dyDescent="0.3">
      <c r="A31" s="9"/>
      <c r="B31" s="5" t="str">
        <f>Eingabemaske!B32</f>
        <v>18a VO Landeskunde</v>
      </c>
      <c r="C31" s="51">
        <v>3</v>
      </c>
      <c r="D31" s="1" t="str">
        <f>IF(Eingabemaske!C32=TRUE,"wahr","falsch")</f>
        <v>falsch</v>
      </c>
      <c r="G31" s="1"/>
      <c r="I31" s="5" t="str">
        <v>18a VO Landeskunde</v>
      </c>
      <c r="J31" s="1">
        <v>3</v>
      </c>
      <c r="L31" s="5" t="str" cm="1">
        <f t="array" ref="L31">IF(D30="wahr",B90:C90,"")</f>
        <v/>
      </c>
      <c r="O31" s="5"/>
      <c r="P31" s="1"/>
      <c r="Q31" s="10"/>
      <c r="U31" t="str">
        <v>8a Spanischsprachige Literaturen und Medien. Perspektiven und Kontexte</v>
      </c>
      <c r="V31">
        <v>3</v>
      </c>
      <c r="W31" s="9"/>
    </row>
    <row r="32" spans="1:23" x14ac:dyDescent="0.25">
      <c r="A32" s="9"/>
      <c r="B32" s="5" t="str">
        <f>Eingabemaske!B33</f>
        <v>18b VU Die hispanophonen Kulturen und ihre mediale Repräsentation</v>
      </c>
      <c r="C32" s="75" t="s">
        <v>81</v>
      </c>
      <c r="D32" s="1" t="str">
        <f>IF(Eingabemaske!C33=TRUE,"wahr","falsch")</f>
        <v>falsch</v>
      </c>
      <c r="G32" s="1"/>
      <c r="I32" s="5" t="str">
        <v>18b VU Die hispanophonen Kulturen und ihre mediale Repräsentation</v>
      </c>
      <c r="J32" s="1" t="str">
        <v>x</v>
      </c>
      <c r="L32" s="5" t="str" cm="1">
        <f t="array" ref="L32">IF(D32="wahr",B91:C91,"")</f>
        <v/>
      </c>
      <c r="O32" s="74" t="s">
        <v>77</v>
      </c>
      <c r="P32" s="75">
        <v>3</v>
      </c>
      <c r="Q32" s="10" t="s">
        <v>15</v>
      </c>
      <c r="U32" t="str">
        <v>16a SE Seminar mit Bachelorarbeit</v>
      </c>
      <c r="V32">
        <v>5</v>
      </c>
      <c r="W32" s="9"/>
    </row>
    <row r="33" spans="1:23" x14ac:dyDescent="0.25">
      <c r="A33" s="9"/>
      <c r="B33" s="9"/>
      <c r="C33" s="40"/>
      <c r="D33" s="40"/>
      <c r="E33" s="9"/>
      <c r="F33" s="9"/>
      <c r="G33" s="40"/>
      <c r="H33" s="9"/>
      <c r="I33" s="9"/>
      <c r="J33" s="40"/>
      <c r="K33" s="9"/>
      <c r="L33" s="5" t="str" cm="1">
        <f t="array" ref="L33">IF(D33="wahr",B92:C92,"")</f>
        <v/>
      </c>
      <c r="O33" s="74" t="s">
        <v>78</v>
      </c>
      <c r="P33" s="75">
        <v>5</v>
      </c>
      <c r="Q33" s="10" t="s">
        <v>15</v>
      </c>
      <c r="R33" s="9"/>
      <c r="S33" s="9"/>
      <c r="T33" s="9"/>
      <c r="U33" s="9"/>
      <c r="V33" s="9"/>
      <c r="W33" s="9"/>
    </row>
    <row r="34" spans="1:23" x14ac:dyDescent="0.25">
      <c r="A34" s="9"/>
      <c r="B34" s="9"/>
      <c r="C34" s="40"/>
      <c r="D34" s="40"/>
      <c r="E34" s="9"/>
      <c r="F34" s="9"/>
      <c r="G34" s="40"/>
      <c r="H34" s="9"/>
      <c r="I34" s="9"/>
      <c r="J34" s="40"/>
      <c r="K34" s="9"/>
      <c r="L34" s="5" t="str" cm="1">
        <f t="array" ref="L34">IF(D34="wahr",B93:C93,"")</f>
        <v/>
      </c>
      <c r="O34" s="5" t="str" cm="1">
        <f t="array" ref="O34">IF(D34="falsch",B93:C93,"")</f>
        <v/>
      </c>
      <c r="P34" s="1"/>
      <c r="Q34" s="10"/>
      <c r="R34" s="9"/>
      <c r="S34" s="9"/>
      <c r="T34" s="9"/>
      <c r="U34" s="9"/>
      <c r="V34" s="9"/>
      <c r="W34" s="9"/>
    </row>
    <row r="35" spans="1:23" x14ac:dyDescent="0.25">
      <c r="A35" s="9"/>
      <c r="B35" s="9"/>
      <c r="C35" s="40"/>
      <c r="D35" s="40"/>
      <c r="E35" s="9"/>
      <c r="F35" s="9"/>
      <c r="G35" s="40"/>
      <c r="H35" s="9"/>
      <c r="I35" s="9"/>
      <c r="J35" s="40"/>
      <c r="K35" s="9"/>
      <c r="L35" s="41"/>
      <c r="M35" s="9"/>
      <c r="N35" s="9"/>
      <c r="O35" s="41"/>
      <c r="P35" s="40"/>
      <c r="Q35" s="10"/>
      <c r="R35" s="9"/>
      <c r="S35" s="9"/>
      <c r="T35" s="9"/>
      <c r="U35" s="9"/>
      <c r="V35" s="9"/>
      <c r="W35" s="9"/>
    </row>
    <row r="36" spans="1:23" x14ac:dyDescent="0.25">
      <c r="A36" s="9"/>
      <c r="B36" s="9"/>
      <c r="C36" s="40"/>
      <c r="D36" s="40"/>
      <c r="E36" s="9"/>
      <c r="F36" s="9"/>
      <c r="G36" s="40"/>
      <c r="H36" s="9"/>
      <c r="I36" s="9"/>
      <c r="J36" s="40"/>
      <c r="K36" s="9"/>
      <c r="L36" s="41"/>
      <c r="M36" s="9"/>
      <c r="N36" s="9"/>
      <c r="O36" s="41"/>
      <c r="P36" s="40"/>
      <c r="Q36" s="10"/>
      <c r="R36" s="9"/>
      <c r="S36" s="9"/>
      <c r="T36" s="9"/>
      <c r="U36" s="9"/>
      <c r="V36" s="9"/>
      <c r="W36" s="9"/>
    </row>
    <row r="37" spans="1:23" x14ac:dyDescent="0.25">
      <c r="C37" s="1">
        <f>SUM(C2:C36)</f>
        <v>83</v>
      </c>
      <c r="G37">
        <f>SUM(G2:G36)</f>
        <v>0</v>
      </c>
      <c r="I37" s="9"/>
      <c r="J37">
        <f t="shared" ref="J37" si="6">SUM(J3:J36)</f>
        <v>80</v>
      </c>
      <c r="M37">
        <f>SUM(M2:M36)</f>
        <v>0</v>
      </c>
      <c r="P37">
        <f>SUM(P2:P36)</f>
        <v>76</v>
      </c>
      <c r="Q37" s="10"/>
      <c r="W37" s="9"/>
    </row>
    <row r="38" spans="1:23" ht="15.75" thickBot="1" x14ac:dyDescent="0.3">
      <c r="C38" s="1"/>
      <c r="I38" s="9"/>
      <c r="Q38" s="10"/>
      <c r="W38" s="9"/>
    </row>
    <row r="39" spans="1:23" x14ac:dyDescent="0.25">
      <c r="C39" s="1"/>
      <c r="I39" s="9"/>
      <c r="N39" s="42"/>
      <c r="O39" s="43"/>
      <c r="P39" s="43"/>
      <c r="Q39" s="44"/>
      <c r="W39" s="9"/>
    </row>
    <row r="40" spans="1:23" x14ac:dyDescent="0.25">
      <c r="A40" s="56"/>
      <c r="I40" s="9"/>
      <c r="L40" t="str" cm="1">
        <f t="array" ref="L40">IF(D32="wahr",B94:C94,"")</f>
        <v/>
      </c>
      <c r="N40" s="45"/>
      <c r="O40" s="5" t="str" cm="1">
        <f t="array" ref="O40:P40">IF(D32="falsch",B94:C94,"")</f>
        <v>WM5b VU Bildungs- und Medienlandschaft in der spanischsprachigen Welt (20 ECTS-AP aus WM)</v>
      </c>
      <c r="P40">
        <v>2.5</v>
      </c>
      <c r="Q40" s="46" t="str">
        <f>IF(D32="wahr","Ja","Nein")</f>
        <v>Nein</v>
      </c>
      <c r="R40" t="str" cm="1">
        <f t="array" ref="R40">_xlfn._xlws.FILTER(L40:M55,Q40:Q55="Ja","")</f>
        <v/>
      </c>
      <c r="U40" t="str" cm="1">
        <f t="array" ref="U40:V55">_xlfn._xlws.FILTER(O40:P55,Q40:Q55="Nein","")</f>
        <v>WM5b VU Bildungs- und Medienlandschaft in der spanischsprachigen Welt (20 ECTS-AP aus WM)</v>
      </c>
      <c r="V40">
        <v>2.5</v>
      </c>
      <c r="W40" s="9"/>
    </row>
    <row r="41" spans="1:23" x14ac:dyDescent="0.25">
      <c r="A41" s="56"/>
      <c r="I41" s="9"/>
      <c r="L41" t="str" cm="1">
        <f t="array" ref="L41">IF(D21="wahr",B95:C95,"")</f>
        <v/>
      </c>
      <c r="N41" s="45"/>
      <c r="O41" s="5" t="s">
        <v>92</v>
      </c>
      <c r="P41">
        <v>2</v>
      </c>
      <c r="Q41" s="46" t="s">
        <v>15</v>
      </c>
      <c r="U41" t="str">
        <v>1a VU Mehrsprachigkeit im Fremdsprachenunterricht (1c bei lebende Fremdsprache als Zweitfach)</v>
      </c>
      <c r="V41">
        <v>2</v>
      </c>
      <c r="W41" s="9"/>
    </row>
    <row r="42" spans="1:23" x14ac:dyDescent="0.25">
      <c r="A42" s="56"/>
      <c r="I42" s="9"/>
      <c r="L42" t="str" cm="1">
        <f t="array" ref="L42">IF(D12="wahr",B96:C96,"")</f>
        <v/>
      </c>
      <c r="N42" s="45"/>
      <c r="O42" s="5" t="s">
        <v>84</v>
      </c>
      <c r="P42">
        <v>3</v>
      </c>
      <c r="Q42" s="46" t="s">
        <v>15</v>
      </c>
      <c r="U42" t="str">
        <v>1b SE Forschung in der Fremdsprachendidaktik: Spanisch</v>
      </c>
      <c r="V42">
        <v>3</v>
      </c>
      <c r="W42" s="9"/>
    </row>
    <row r="43" spans="1:23" x14ac:dyDescent="0.25">
      <c r="A43" s="56"/>
      <c r="I43" s="9"/>
      <c r="L43" t="str" cm="1">
        <f t="array" ref="L43">IF(D16="wahr",B97:C97,"")</f>
        <v/>
      </c>
      <c r="N43" s="45"/>
      <c r="O43" s="5" t="s">
        <v>93</v>
      </c>
      <c r="P43" t="s">
        <v>94</v>
      </c>
      <c r="Q43" s="46" t="s">
        <v>15</v>
      </c>
      <c r="U43" t="str">
        <v>1c VU Global Citizenship Education im Fremdsprachenunterricht (1a bei keine lebende Fremdsprache als Zweitfach)</v>
      </c>
      <c r="V43" t="str">
        <v>0 (2)</v>
      </c>
      <c r="W43" s="9"/>
    </row>
    <row r="44" spans="1:23" x14ac:dyDescent="0.25">
      <c r="A44" s="56"/>
      <c r="I44" s="9"/>
      <c r="L44" t="str" cm="1">
        <f t="array" ref="L44">IF(D18="wahr",B98:C98,"")</f>
        <v/>
      </c>
      <c r="N44" s="45"/>
      <c r="O44" s="5" t="s">
        <v>83</v>
      </c>
      <c r="P44">
        <v>2.5</v>
      </c>
      <c r="Q44" s="46" t="s">
        <v>15</v>
      </c>
      <c r="U44" t="str">
        <v>2a UE Spanisch im Kontext (C1.1)</v>
      </c>
      <c r="V44">
        <v>2.5</v>
      </c>
      <c r="W44" s="9"/>
    </row>
    <row r="45" spans="1:23" x14ac:dyDescent="0.25">
      <c r="A45" s="56"/>
      <c r="I45" s="9"/>
      <c r="L45" t="str" cm="1">
        <f t="array" ref="L45">IF(D14="wahr",B99:C99,"")</f>
        <v/>
      </c>
      <c r="N45" s="45"/>
      <c r="O45" s="5" t="s">
        <v>82</v>
      </c>
      <c r="P45">
        <v>2.5</v>
      </c>
      <c r="Q45" s="46" t="s">
        <v>15</v>
      </c>
      <c r="U45" t="str">
        <v>2b UE Intermediale Textarbeit – Spanisch (C1.1)</v>
      </c>
      <c r="V45">
        <v>2.5</v>
      </c>
      <c r="W45" s="9"/>
    </row>
    <row r="46" spans="1:23" x14ac:dyDescent="0.25">
      <c r="A46" s="56"/>
      <c r="I46" s="9"/>
      <c r="L46" t="str" cm="1">
        <f t="array" ref="L46">IF(D42="wahr",#REF!,"")</f>
        <v/>
      </c>
      <c r="N46" s="45"/>
      <c r="O46" s="55" t="s">
        <v>105</v>
      </c>
      <c r="P46" s="55">
        <v>2</v>
      </c>
      <c r="Q46" s="46" t="s">
        <v>15</v>
      </c>
      <c r="U46" t="str">
        <v>3 PR Fachdidaktische Begleitlehrveranstaltung zum Masterpraktikum</v>
      </c>
      <c r="V46">
        <v>2</v>
      </c>
      <c r="W46" s="9"/>
    </row>
    <row r="47" spans="1:23" x14ac:dyDescent="0.25">
      <c r="A47" s="56"/>
      <c r="I47" s="9"/>
      <c r="L47" t="str" cm="1">
        <f t="array" ref="L47">IF(D43="wahr",#REF!,"")</f>
        <v/>
      </c>
      <c r="N47" s="45"/>
      <c r="O47" s="55" t="s">
        <v>95</v>
      </c>
      <c r="P47" s="55">
        <v>5</v>
      </c>
      <c r="Q47" s="46" t="s">
        <v>15</v>
      </c>
      <c r="U47" t="str">
        <v>WM1a SE Hispanistische Soziolinguistik (20 ECTS-AP aus WM) oder</v>
      </c>
      <c r="V47">
        <v>5</v>
      </c>
      <c r="W47" s="9"/>
    </row>
    <row r="48" spans="1:23" x14ac:dyDescent="0.25">
      <c r="A48" s="56"/>
      <c r="I48" s="9"/>
      <c r="L48" t="str" cm="1">
        <f t="array" ref="L48">IF(D44="wahr",#REF!,"")</f>
        <v/>
      </c>
      <c r="N48" s="45"/>
      <c r="O48" s="55" t="s">
        <v>103</v>
      </c>
      <c r="P48" s="55">
        <v>5</v>
      </c>
      <c r="Q48" s="46" t="s">
        <v>15</v>
      </c>
      <c r="U48" t="str">
        <v>WM1b SE Perspektiven auf das amerikanische Spanisch (20 ECTS-AP aus WM) oder</v>
      </c>
      <c r="V48">
        <v>5</v>
      </c>
      <c r="W48" s="9"/>
    </row>
    <row r="49" spans="1:23" ht="14.25" customHeight="1" x14ac:dyDescent="0.25">
      <c r="A49" s="56"/>
      <c r="I49" s="9"/>
      <c r="L49" t="str" cm="1">
        <f t="array" ref="L49">IF(D45="wahr",#REF!,"")</f>
        <v/>
      </c>
      <c r="N49" s="45"/>
      <c r="O49" s="55" t="s">
        <v>96</v>
      </c>
      <c r="P49" s="55" t="s">
        <v>87</v>
      </c>
      <c r="Q49" s="46" t="s">
        <v>15</v>
      </c>
      <c r="U49" t="str">
        <v>WM2a SE Perspektiven auf das amerikanische Spanisch (20 ECTS-AP aus WM) oder</v>
      </c>
      <c r="V49" t="str">
        <v>0 (5)</v>
      </c>
      <c r="W49" s="9"/>
    </row>
    <row r="50" spans="1:23" x14ac:dyDescent="0.25">
      <c r="A50" s="56"/>
      <c r="I50" s="9"/>
      <c r="L50" t="str" cm="1">
        <f t="array" ref="L50">IF(D46="wahr",#REF!,"")</f>
        <v/>
      </c>
      <c r="N50" s="45"/>
      <c r="O50" s="57" t="s">
        <v>97</v>
      </c>
      <c r="P50" s="57" t="s">
        <v>87</v>
      </c>
      <c r="Q50" s="46" t="s">
        <v>15</v>
      </c>
      <c r="U50" t="str">
        <v>WM2b VU Projektarbeit in spanischer Sprachwissenschaft (20 ECTS-AP aus WM) oder</v>
      </c>
      <c r="V50" t="str">
        <v>0 (5)</v>
      </c>
      <c r="W50" s="9"/>
    </row>
    <row r="51" spans="1:23" x14ac:dyDescent="0.25">
      <c r="A51" s="56"/>
      <c r="I51" s="9"/>
      <c r="L51" t="str" cm="1">
        <f t="array" ref="L51">IF(D47="wahr",#REF!,"")</f>
        <v/>
      </c>
      <c r="N51" s="45"/>
      <c r="O51" s="57" t="s">
        <v>98</v>
      </c>
      <c r="P51" s="57" t="s">
        <v>87</v>
      </c>
      <c r="Q51" s="46" t="s">
        <v>15</v>
      </c>
      <c r="U51" t="str">
        <v>WM3a SE Spanischsprachige Literaturen, Medien und Kulturen in transkulturellen und transatlantischen Perspektiven (20 ECTS-AP aus WM) oder</v>
      </c>
      <c r="V51" t="str">
        <v>0 (5)</v>
      </c>
      <c r="W51" s="9"/>
    </row>
    <row r="52" spans="1:23" x14ac:dyDescent="0.25">
      <c r="I52" s="9"/>
      <c r="L52" t="str" cm="1">
        <f t="array" ref="L52">IF(D48="wahr",#REF!,"")</f>
        <v/>
      </c>
      <c r="N52" s="45"/>
      <c r="O52" s="57" t="s">
        <v>99</v>
      </c>
      <c r="P52" s="57" t="s">
        <v>87</v>
      </c>
      <c r="Q52" s="46" t="s">
        <v>15</v>
      </c>
      <c r="U52" t="str">
        <v>WM3b SE Spanischsprachige Literaturen und Medien: Konzepte – Theorien – Analysen (20 ECTS-AP aus WM) oder</v>
      </c>
      <c r="V52" t="str">
        <v>0 (5)</v>
      </c>
      <c r="W52" s="9"/>
    </row>
    <row r="53" spans="1:23" x14ac:dyDescent="0.25">
      <c r="I53" s="9"/>
      <c r="N53" s="45"/>
      <c r="O53" s="57" t="s">
        <v>100</v>
      </c>
      <c r="P53" s="57">
        <v>2.5</v>
      </c>
      <c r="Q53" s="46" t="s">
        <v>15</v>
      </c>
      <c r="U53" t="str">
        <v>WM4a VU Literatur- und Kulturwissenschaft: ausgewählte Forschungsperspektiven der Hispanistik (20 ECTS-AP aus WM) oder</v>
      </c>
      <c r="V53">
        <v>2.5</v>
      </c>
      <c r="W53" s="9"/>
    </row>
    <row r="54" spans="1:23" x14ac:dyDescent="0.25">
      <c r="I54" s="9"/>
      <c r="N54" s="45"/>
      <c r="O54" s="57" t="s">
        <v>106</v>
      </c>
      <c r="P54" s="57">
        <v>2.5</v>
      </c>
      <c r="Q54" s="46" t="s">
        <v>15</v>
      </c>
      <c r="U54" t="str">
        <v>WM4b VU Literatur- und Kulturwissenschaft: ausgewählte Anwendungsperspektiven der Hispanistik (20 ECTS-AP aus WM) oder</v>
      </c>
      <c r="V54">
        <v>2.5</v>
      </c>
      <c r="W54" s="9"/>
    </row>
    <row r="55" spans="1:23" x14ac:dyDescent="0.25">
      <c r="I55" s="9"/>
      <c r="N55" s="45"/>
      <c r="O55" s="57" t="s">
        <v>101</v>
      </c>
      <c r="P55" s="57">
        <v>2.5</v>
      </c>
      <c r="Q55" s="46" t="s">
        <v>15</v>
      </c>
      <c r="U55" t="str">
        <v>WM5a VU Lektüre und Präsentation wissenschaftlicher Texte – Spanisch (20 ECTS-AP aus WM)</v>
      </c>
      <c r="V55">
        <v>2.5</v>
      </c>
      <c r="W55" s="9"/>
    </row>
    <row r="56" spans="1:23" x14ac:dyDescent="0.25">
      <c r="C56" s="1"/>
      <c r="I56" s="9"/>
      <c r="N56" s="45"/>
      <c r="P56">
        <f>SUM(P40:P55)</f>
        <v>32</v>
      </c>
      <c r="Q56" s="46"/>
      <c r="W56" s="9"/>
    </row>
    <row r="57" spans="1:23" ht="15.75" thickBot="1" x14ac:dyDescent="0.3">
      <c r="C57" s="1"/>
      <c r="I57" s="9"/>
      <c r="N57" s="47"/>
      <c r="O57" s="12"/>
      <c r="P57" s="12"/>
      <c r="Q57" s="48"/>
      <c r="W57" s="9"/>
    </row>
    <row r="58" spans="1:23" x14ac:dyDescent="0.25">
      <c r="A58" s="9"/>
      <c r="B58" s="9"/>
      <c r="C58" s="40"/>
      <c r="D58" s="9"/>
      <c r="E58" s="9"/>
      <c r="F58" s="9"/>
      <c r="G58" s="9"/>
      <c r="H58" s="9"/>
      <c r="I58" s="9"/>
      <c r="J58" s="9"/>
      <c r="K58" s="9"/>
      <c r="L58" s="9"/>
      <c r="M58" s="9"/>
      <c r="N58" s="9"/>
      <c r="O58" s="9"/>
      <c r="P58" s="9"/>
      <c r="Q58" s="9"/>
      <c r="R58" s="9"/>
      <c r="S58" s="9"/>
      <c r="T58" s="9"/>
      <c r="U58" s="9"/>
      <c r="V58" s="9"/>
      <c r="W58" s="9"/>
    </row>
    <row r="59" spans="1:23" x14ac:dyDescent="0.25">
      <c r="A59" s="9"/>
      <c r="B59" s="9"/>
      <c r="C59" s="9"/>
      <c r="D59" s="9"/>
      <c r="E59" s="9"/>
      <c r="F59" s="9"/>
      <c r="G59" s="9"/>
      <c r="H59" s="9"/>
      <c r="I59" s="9"/>
      <c r="J59" s="9"/>
      <c r="K59" s="9"/>
      <c r="L59" s="9"/>
      <c r="M59" s="9"/>
      <c r="N59" s="9"/>
      <c r="O59" s="9"/>
      <c r="P59" s="9"/>
      <c r="Q59" s="9"/>
      <c r="R59" s="9"/>
      <c r="S59" s="9"/>
      <c r="T59" s="9"/>
      <c r="U59" s="9"/>
      <c r="V59" s="9"/>
      <c r="W59" s="9"/>
    </row>
    <row r="60" spans="1:23" ht="15.75" thickBot="1" x14ac:dyDescent="0.3">
      <c r="A60" s="9"/>
      <c r="B60" s="9"/>
      <c r="C60" s="9"/>
      <c r="D60" s="9"/>
      <c r="E60" s="9"/>
      <c r="F60" s="9"/>
      <c r="G60" s="9"/>
      <c r="H60" s="9"/>
      <c r="I60" s="9"/>
      <c r="J60" s="9"/>
      <c r="K60" s="9"/>
      <c r="L60" s="9"/>
      <c r="M60" s="9"/>
      <c r="N60" s="9"/>
      <c r="O60" s="9"/>
      <c r="P60" s="9"/>
      <c r="Q60" s="9"/>
      <c r="R60" s="9"/>
      <c r="S60" s="9"/>
      <c r="T60" s="9"/>
      <c r="U60" s="9"/>
      <c r="V60" s="9"/>
      <c r="W60" s="9"/>
    </row>
    <row r="61" spans="1:23" x14ac:dyDescent="0.25">
      <c r="A61" s="106" t="s">
        <v>14</v>
      </c>
      <c r="B61" s="58" t="s">
        <v>90</v>
      </c>
      <c r="C61" s="52">
        <v>2.5</v>
      </c>
    </row>
    <row r="62" spans="1:23" x14ac:dyDescent="0.25">
      <c r="A62" s="107"/>
      <c r="B62" s="59" t="s">
        <v>56</v>
      </c>
      <c r="C62" s="53">
        <v>2.5</v>
      </c>
    </row>
    <row r="63" spans="1:23" x14ac:dyDescent="0.25">
      <c r="A63" s="107"/>
      <c r="B63" s="59" t="s">
        <v>89</v>
      </c>
      <c r="C63" s="53" t="s">
        <v>88</v>
      </c>
      <c r="O63" s="57" t="s">
        <v>16</v>
      </c>
      <c r="P63" s="57"/>
      <c r="Q63" s="57"/>
      <c r="R63" s="57"/>
    </row>
    <row r="64" spans="1:23" x14ac:dyDescent="0.25">
      <c r="A64" s="107"/>
      <c r="B64" s="59" t="s">
        <v>91</v>
      </c>
      <c r="C64" s="53">
        <v>2.5</v>
      </c>
    </row>
    <row r="65" spans="1:7" x14ac:dyDescent="0.25">
      <c r="A65" s="107"/>
      <c r="B65" s="59" t="s">
        <v>57</v>
      </c>
      <c r="C65" s="53">
        <v>2.5</v>
      </c>
    </row>
    <row r="66" spans="1:7" x14ac:dyDescent="0.25">
      <c r="A66" s="107"/>
      <c r="B66" s="59" t="s">
        <v>107</v>
      </c>
      <c r="C66" s="53" t="s">
        <v>88</v>
      </c>
    </row>
    <row r="67" spans="1:7" x14ac:dyDescent="0.25">
      <c r="A67" s="107"/>
      <c r="B67" s="59" t="s">
        <v>58</v>
      </c>
      <c r="C67" s="53">
        <v>6</v>
      </c>
    </row>
    <row r="68" spans="1:7" x14ac:dyDescent="0.25">
      <c r="A68" s="107"/>
      <c r="B68" s="59" t="s">
        <v>59</v>
      </c>
      <c r="C68" s="53">
        <v>3</v>
      </c>
      <c r="E68" s="61"/>
      <c r="F68" s="61"/>
      <c r="G68" s="61"/>
    </row>
    <row r="69" spans="1:7" x14ac:dyDescent="0.25">
      <c r="A69" s="107"/>
      <c r="B69" s="59" t="s">
        <v>60</v>
      </c>
      <c r="C69" s="53">
        <v>3</v>
      </c>
      <c r="E69" s="61"/>
      <c r="F69" s="62" t="s">
        <v>17</v>
      </c>
      <c r="G69" s="61"/>
    </row>
    <row r="70" spans="1:7" x14ac:dyDescent="0.25">
      <c r="A70" s="107"/>
      <c r="B70" s="59" t="s">
        <v>61</v>
      </c>
      <c r="C70" s="53">
        <v>2</v>
      </c>
      <c r="E70" s="61"/>
      <c r="F70" s="61"/>
      <c r="G70" s="61"/>
    </row>
    <row r="71" spans="1:7" x14ac:dyDescent="0.25">
      <c r="A71" s="107"/>
      <c r="B71" s="59" t="s">
        <v>85</v>
      </c>
      <c r="C71" s="53">
        <v>5</v>
      </c>
    </row>
    <row r="72" spans="1:7" x14ac:dyDescent="0.25">
      <c r="A72" s="107"/>
      <c r="B72" s="59" t="s">
        <v>86</v>
      </c>
      <c r="C72" s="53" t="s">
        <v>87</v>
      </c>
    </row>
    <row r="73" spans="1:7" x14ac:dyDescent="0.25">
      <c r="A73" s="107"/>
      <c r="B73" s="59" t="s">
        <v>62</v>
      </c>
      <c r="C73" s="53">
        <v>2</v>
      </c>
    </row>
    <row r="74" spans="1:7" x14ac:dyDescent="0.25">
      <c r="A74" s="107"/>
      <c r="B74" s="59" t="s">
        <v>63</v>
      </c>
      <c r="C74" s="53">
        <v>2</v>
      </c>
    </row>
    <row r="75" spans="1:7" x14ac:dyDescent="0.25">
      <c r="A75" s="107"/>
      <c r="B75" s="59" t="s">
        <v>85</v>
      </c>
      <c r="C75" s="53" t="s">
        <v>87</v>
      </c>
    </row>
    <row r="76" spans="1:7" x14ac:dyDescent="0.25">
      <c r="A76" s="107"/>
      <c r="B76" s="59" t="s">
        <v>85</v>
      </c>
      <c r="C76" s="53" t="s">
        <v>87</v>
      </c>
    </row>
    <row r="77" spans="1:7" x14ac:dyDescent="0.25">
      <c r="A77" s="107"/>
      <c r="B77" s="59" t="s">
        <v>64</v>
      </c>
      <c r="C77" s="53">
        <v>2</v>
      </c>
    </row>
    <row r="78" spans="1:7" x14ac:dyDescent="0.25">
      <c r="A78" s="107"/>
      <c r="B78" s="59" t="s">
        <v>65</v>
      </c>
      <c r="C78" s="53">
        <v>3</v>
      </c>
    </row>
    <row r="79" spans="1:7" x14ac:dyDescent="0.25">
      <c r="A79" s="107"/>
      <c r="B79" s="59" t="s">
        <v>66</v>
      </c>
      <c r="C79" s="53">
        <v>2</v>
      </c>
    </row>
    <row r="80" spans="1:7" x14ac:dyDescent="0.25">
      <c r="A80" s="107"/>
      <c r="B80" s="59" t="s">
        <v>67</v>
      </c>
      <c r="C80" s="53">
        <v>2</v>
      </c>
    </row>
    <row r="81" spans="1:3" x14ac:dyDescent="0.25">
      <c r="A81" s="107"/>
      <c r="B81" s="59" t="s">
        <v>68</v>
      </c>
      <c r="C81" s="53">
        <v>2</v>
      </c>
    </row>
    <row r="82" spans="1:3" x14ac:dyDescent="0.25">
      <c r="A82" s="107"/>
      <c r="B82" s="59" t="s">
        <v>69</v>
      </c>
      <c r="C82" s="53">
        <v>3</v>
      </c>
    </row>
    <row r="83" spans="1:3" x14ac:dyDescent="0.25">
      <c r="A83" s="107"/>
      <c r="B83" s="59" t="s">
        <v>70</v>
      </c>
      <c r="C83" s="53">
        <v>3</v>
      </c>
    </row>
    <row r="84" spans="1:3" x14ac:dyDescent="0.25">
      <c r="A84" s="107"/>
      <c r="B84" s="59" t="s">
        <v>71</v>
      </c>
      <c r="C84" s="53">
        <v>3</v>
      </c>
    </row>
    <row r="85" spans="1:3" x14ac:dyDescent="0.25">
      <c r="A85" s="107"/>
      <c r="B85" s="59" t="s">
        <v>72</v>
      </c>
      <c r="C85" s="53">
        <v>3</v>
      </c>
    </row>
    <row r="86" spans="1:3" x14ac:dyDescent="0.25">
      <c r="A86" s="107"/>
      <c r="B86" s="59" t="s">
        <v>73</v>
      </c>
      <c r="C86" s="53">
        <v>3</v>
      </c>
    </row>
    <row r="87" spans="1:3" x14ac:dyDescent="0.25">
      <c r="A87" s="107"/>
      <c r="B87" s="59" t="s">
        <v>74</v>
      </c>
      <c r="C87" s="53">
        <v>3</v>
      </c>
    </row>
    <row r="88" spans="1:3" x14ac:dyDescent="0.25">
      <c r="A88" s="107"/>
      <c r="B88" s="59" t="s">
        <v>75</v>
      </c>
      <c r="C88" s="53">
        <v>3</v>
      </c>
    </row>
    <row r="89" spans="1:3" ht="15.75" thickBot="1" x14ac:dyDescent="0.3">
      <c r="A89" s="107"/>
      <c r="B89" s="60" t="s">
        <v>76</v>
      </c>
      <c r="C89" s="54">
        <v>3</v>
      </c>
    </row>
    <row r="90" spans="1:3" ht="15.75" thickBot="1" x14ac:dyDescent="0.3">
      <c r="A90" s="108"/>
      <c r="B90" s="60"/>
      <c r="C90" s="54"/>
    </row>
    <row r="91" spans="1:3" x14ac:dyDescent="0.25">
      <c r="A91" s="73"/>
      <c r="B91" s="74" t="s">
        <v>77</v>
      </c>
      <c r="C91" s="75">
        <v>3</v>
      </c>
    </row>
    <row r="92" spans="1:3" x14ac:dyDescent="0.25">
      <c r="A92" s="73"/>
      <c r="B92" s="74" t="s">
        <v>78</v>
      </c>
      <c r="C92" s="75">
        <v>5</v>
      </c>
    </row>
    <row r="93" spans="1:3" ht="15.75" thickBot="1" x14ac:dyDescent="0.3">
      <c r="A93" s="1"/>
      <c r="C93" s="1"/>
    </row>
    <row r="94" spans="1:3" x14ac:dyDescent="0.25">
      <c r="A94" s="109" t="s">
        <v>13</v>
      </c>
      <c r="B94" s="58" t="s">
        <v>102</v>
      </c>
      <c r="C94" s="52">
        <v>2.5</v>
      </c>
    </row>
    <row r="95" spans="1:3" x14ac:dyDescent="0.25">
      <c r="A95" s="110"/>
      <c r="B95" s="59"/>
      <c r="C95" s="53"/>
    </row>
    <row r="96" spans="1:3" x14ac:dyDescent="0.25">
      <c r="A96" s="110"/>
      <c r="B96" s="59"/>
      <c r="C96" s="53"/>
    </row>
    <row r="97" spans="1:3" ht="15.75" thickBot="1" x14ac:dyDescent="0.3">
      <c r="A97" s="111"/>
      <c r="B97" s="60"/>
      <c r="C97" s="54"/>
    </row>
  </sheetData>
  <sheetProtection selectLockedCells="1" selectUnlockedCells="1"/>
  <mergeCells count="2">
    <mergeCell ref="A61:A90"/>
    <mergeCell ref="A94:A97"/>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0"/>
  <sheetViews>
    <sheetView workbookViewId="0">
      <selection activeCell="K29" sqref="K29"/>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2" t="s">
        <v>7</v>
      </c>
      <c r="B1" s="113"/>
      <c r="C1" s="113"/>
      <c r="D1" s="113"/>
      <c r="E1" s="113"/>
      <c r="F1" s="114"/>
      <c r="G1" s="9"/>
      <c r="H1" s="9"/>
    </row>
    <row r="2" spans="1:8" ht="15.75" thickBot="1" x14ac:dyDescent="0.3">
      <c r="A2" s="115" t="s">
        <v>6</v>
      </c>
      <c r="B2" s="6" t="s">
        <v>4</v>
      </c>
      <c r="C2" s="6"/>
      <c r="D2" s="6"/>
      <c r="E2" s="6" t="s">
        <v>5</v>
      </c>
      <c r="F2" s="7"/>
      <c r="G2" s="9"/>
      <c r="H2" s="9"/>
    </row>
    <row r="3" spans="1:8" x14ac:dyDescent="0.25">
      <c r="A3" s="116"/>
      <c r="B3" s="1" t="str" cm="1">
        <f t="array" ref="B3:C33">'Seite 1'!R2:S32</f>
        <v/>
      </c>
      <c r="C3" s="1">
        <v>0</v>
      </c>
      <c r="D3" s="1"/>
      <c r="E3" s="1" t="str" cm="1">
        <f t="array" ref="E3:F33">'Seite 1'!U2:V32</f>
        <v>6a VU Einführung in die Fremdsprachendidaktik (6c bei lebende Fremdsprache als Zweitfach)</v>
      </c>
      <c r="F3" s="11">
        <v>2.5</v>
      </c>
      <c r="G3" s="9"/>
      <c r="H3" s="9"/>
    </row>
    <row r="4" spans="1:8" x14ac:dyDescent="0.25">
      <c r="A4" s="116"/>
      <c r="B4" s="1">
        <v>0</v>
      </c>
      <c r="C4" s="1">
        <v>0</v>
      </c>
      <c r="D4" s="1"/>
      <c r="E4" s="1" t="str">
        <v>6b UE Sprachspezifische Umsetzung fremdsprachendidaktischer Prinzipien: Italienisch</v>
      </c>
      <c r="F4" s="11">
        <v>2.5</v>
      </c>
      <c r="G4" s="9"/>
      <c r="H4" s="9"/>
    </row>
    <row r="5" spans="1:8" x14ac:dyDescent="0.25">
      <c r="A5" s="116"/>
      <c r="B5" s="1">
        <v>0</v>
      </c>
      <c r="C5" s="1">
        <v>0</v>
      </c>
      <c r="D5" s="1"/>
      <c r="E5" s="1" t="str">
        <v>6c VU Schwerpunktsetzung Prinzipien der Fremdsprachendidaktik (6a bei keine lebende Fremdsprache als Zweitfach)</v>
      </c>
      <c r="F5" s="11" t="str">
        <v>0 (2,5)</v>
      </c>
      <c r="G5" s="9"/>
      <c r="H5" s="9"/>
    </row>
    <row r="6" spans="1:8" x14ac:dyDescent="0.25">
      <c r="A6" s="116"/>
      <c r="B6" s="1">
        <v>0</v>
      </c>
      <c r="C6" s="1">
        <v>0</v>
      </c>
      <c r="D6" s="1"/>
      <c r="E6" s="1" t="str">
        <v>9a VU Handlungsorientiertes Unterrichten und Bewerten (9c bei lebende Fremdsprache als Zweitfach)</v>
      </c>
      <c r="F6" s="11">
        <v>2.5</v>
      </c>
      <c r="G6" s="9"/>
      <c r="H6" s="9"/>
    </row>
    <row r="7" spans="1:8" x14ac:dyDescent="0.25">
      <c r="A7" s="116"/>
      <c r="B7" s="1">
        <v>0</v>
      </c>
      <c r="C7" s="1">
        <v>0</v>
      </c>
      <c r="D7" s="1"/>
      <c r="E7" s="1" t="str">
        <v>9b UE Fremdsprachen handlungsorientiert unterrichten und bewerten: Sprachspezifische Umsetzung Spanisch</v>
      </c>
      <c r="F7" s="11">
        <v>2.5</v>
      </c>
      <c r="G7" s="9"/>
      <c r="H7" s="9"/>
    </row>
    <row r="8" spans="1:8" x14ac:dyDescent="0.25">
      <c r="A8" s="116"/>
      <c r="B8" s="1">
        <v>0</v>
      </c>
      <c r="C8" s="1">
        <v>0</v>
      </c>
      <c r="D8" s="1"/>
      <c r="E8" s="1" t="str">
        <v>9c VU Schwerpunktsetzung Handlungsorientierung in Fremdsprachenunterricht und Assessment (9a bei keine lebende Fremdsprache als Zweitfach)</v>
      </c>
      <c r="F8" s="11" t="str">
        <v>0 (2,5)</v>
      </c>
      <c r="G8" s="9"/>
      <c r="H8" s="9"/>
    </row>
    <row r="9" spans="1:8" x14ac:dyDescent="0.25">
      <c r="A9" s="116"/>
      <c r="B9" s="1">
        <v>0</v>
      </c>
      <c r="C9" s="1">
        <v>0</v>
      </c>
      <c r="D9" s="1"/>
      <c r="E9" s="1" t="str">
        <v xml:space="preserve">13 PR Praxissemester – Fachdidaktischer Teil </v>
      </c>
      <c r="F9" s="11">
        <v>6</v>
      </c>
      <c r="G9" s="9"/>
      <c r="H9" s="9"/>
    </row>
    <row r="10" spans="1:8" x14ac:dyDescent="0.25">
      <c r="A10" s="116"/>
      <c r="B10" s="1">
        <v>0</v>
      </c>
      <c r="C10" s="1">
        <v>0</v>
      </c>
      <c r="D10" s="1"/>
      <c r="E10" s="1" t="str">
        <v>1 VO Einführung in die Hispanistik: Inhalte - Konzepte - Arbeitstechiken</v>
      </c>
      <c r="F10" s="11">
        <v>3</v>
      </c>
      <c r="G10" s="9"/>
      <c r="H10" s="9"/>
    </row>
    <row r="11" spans="1:8" x14ac:dyDescent="0.25">
      <c r="A11" s="116"/>
      <c r="B11" s="1">
        <v>0</v>
      </c>
      <c r="C11" s="1">
        <v>0</v>
      </c>
      <c r="D11" s="1"/>
      <c r="E11" s="1" t="str">
        <v>2a UE Sprachpraxis im Kontext 1 (B1.2) – Spanisch</v>
      </c>
      <c r="F11" s="11">
        <v>3</v>
      </c>
      <c r="G11" s="9"/>
      <c r="H11" s="9"/>
    </row>
    <row r="12" spans="1:8" x14ac:dyDescent="0.25">
      <c r="A12" s="116"/>
      <c r="B12" s="1">
        <v>0</v>
      </c>
      <c r="C12" s="1">
        <v>0</v>
      </c>
      <c r="D12" s="1"/>
      <c r="E12" s="1" t="str">
        <v>2b UE Mündliche Kommunikation 1 (B.1.2)</v>
      </c>
      <c r="F12" s="11">
        <v>2</v>
      </c>
      <c r="G12" s="9"/>
      <c r="H12" s="9"/>
    </row>
    <row r="13" spans="1:8" x14ac:dyDescent="0.25">
      <c r="A13" s="116"/>
      <c r="B13" s="1">
        <v>0</v>
      </c>
      <c r="C13" s="1">
        <v>0</v>
      </c>
      <c r="D13" s="1"/>
      <c r="E13" s="1" t="str">
        <v>14 Individuelle Schwerpunktsetzung (Anteilig - max. 5 ECTS-AP im PM 14)</v>
      </c>
      <c r="F13" s="11">
        <v>5</v>
      </c>
      <c r="G13" s="9"/>
      <c r="H13" s="9"/>
    </row>
    <row r="14" spans="1:8" x14ac:dyDescent="0.25">
      <c r="A14" s="116"/>
      <c r="B14" s="1">
        <v>0</v>
      </c>
      <c r="C14" s="1">
        <v>0</v>
      </c>
      <c r="D14" s="1"/>
      <c r="E14" s="1" t="str">
        <v xml:space="preserve">14 Individuelle Schwerpunktsetzung (Anteilig - max. 5 ECTS-AP im PM 14) </v>
      </c>
      <c r="F14" s="11" t="str">
        <v>0 (5)</v>
      </c>
      <c r="G14" s="9"/>
      <c r="H14" s="9"/>
    </row>
    <row r="15" spans="1:8" x14ac:dyDescent="0.25">
      <c r="A15" s="116"/>
      <c r="B15" s="1">
        <v>0</v>
      </c>
      <c r="C15" s="1">
        <v>0</v>
      </c>
      <c r="D15" s="1"/>
      <c r="E15" s="1" t="str">
        <v>4a UE Sprachpraxis im Kontext 2 (B.2.1.) – Spanisch</v>
      </c>
      <c r="F15" s="11">
        <v>2</v>
      </c>
      <c r="G15" s="9"/>
      <c r="H15" s="9"/>
    </row>
    <row r="16" spans="1:8" x14ac:dyDescent="0.25">
      <c r="A16" s="116"/>
      <c r="B16" s="1">
        <v>0</v>
      </c>
      <c r="C16" s="1">
        <v>0</v>
      </c>
      <c r="D16" s="1"/>
      <c r="E16" s="1" t="str">
        <v>5a UE mündliche Kommunikation 2 (B2.1) – Spanisch</v>
      </c>
      <c r="F16" s="11">
        <v>2</v>
      </c>
      <c r="G16" s="9"/>
      <c r="H16" s="9"/>
    </row>
    <row r="17" spans="1:8" x14ac:dyDescent="0.25">
      <c r="A17" s="116"/>
      <c r="B17" s="1">
        <v>0</v>
      </c>
      <c r="C17" s="1">
        <v>0</v>
      </c>
      <c r="D17" s="1"/>
      <c r="E17" s="1" t="str">
        <v>14 Individuelle Schwerpunktsetzung (Anteilig - max. 5 ECTS-AP im PM 14)</v>
      </c>
      <c r="F17" s="11" t="str">
        <v>0 (5)</v>
      </c>
      <c r="G17" s="9"/>
      <c r="H17" s="9"/>
    </row>
    <row r="18" spans="1:8" x14ac:dyDescent="0.25">
      <c r="A18" s="116"/>
      <c r="B18" s="1">
        <v>0</v>
      </c>
      <c r="C18" s="1">
        <v>0</v>
      </c>
      <c r="D18" s="1"/>
      <c r="E18" s="1" t="str">
        <v>14 Individuelle Schwerpunktsetzung (Anteilig - max. 5 ECTS-AP im PM 14)</v>
      </c>
      <c r="F18" s="11" t="str">
        <v>0 (5)</v>
      </c>
      <c r="G18" s="9"/>
      <c r="H18" s="9"/>
    </row>
    <row r="19" spans="1:8" x14ac:dyDescent="0.25">
      <c r="A19" s="116"/>
      <c r="B19" s="1">
        <v>0</v>
      </c>
      <c r="C19" s="1">
        <v>0</v>
      </c>
      <c r="D19" s="1"/>
      <c r="E19" s="1" t="str">
        <v>7b UE Mündliche Kommunikation 3 (B 2.2.) – Spanisch</v>
      </c>
      <c r="F19" s="11">
        <v>2</v>
      </c>
      <c r="G19" s="9"/>
      <c r="H19" s="9"/>
    </row>
    <row r="20" spans="1:8" x14ac:dyDescent="0.25">
      <c r="A20" s="116"/>
      <c r="B20" s="1">
        <v>0</v>
      </c>
      <c r="C20" s="1">
        <v>0</v>
      </c>
      <c r="D20" s="1"/>
      <c r="E20" s="1" t="str">
        <v>7a UE Sprachpraxis im Kontext 3 (B.2.2) – Spanisch</v>
      </c>
      <c r="F20" s="11">
        <v>3</v>
      </c>
      <c r="G20" s="9"/>
      <c r="H20" s="9"/>
    </row>
    <row r="21" spans="1:8" x14ac:dyDescent="0.25">
      <c r="A21" s="116"/>
      <c r="B21" s="1">
        <v>0</v>
      </c>
      <c r="C21" s="1">
        <v>0</v>
      </c>
      <c r="D21" s="1"/>
      <c r="E21" s="1" t="str">
        <v>11a UE Mündliche Kommunikation 4 (B2.2./C.11. Spanisch)</v>
      </c>
      <c r="F21" s="11">
        <v>2</v>
      </c>
      <c r="G21" s="9"/>
      <c r="H21" s="9"/>
    </row>
    <row r="22" spans="1:8" x14ac:dyDescent="0.25">
      <c r="A22" s="116"/>
      <c r="B22" s="1">
        <v>0</v>
      </c>
      <c r="C22" s="1">
        <v>0</v>
      </c>
      <c r="D22" s="1"/>
      <c r="E22" s="1" t="str">
        <v>10a UE Sprachpraxis im Kontext 4 (B.2.2./ C 1.1.) – Spanisch</v>
      </c>
      <c r="F22" s="11">
        <v>2</v>
      </c>
      <c r="G22" s="9"/>
      <c r="H22" s="9"/>
    </row>
    <row r="23" spans="1:8" x14ac:dyDescent="0.25">
      <c r="A23" s="116"/>
      <c r="B23" s="1">
        <v>0</v>
      </c>
      <c r="C23" s="1">
        <v>0</v>
      </c>
      <c r="D23" s="1"/>
      <c r="E23" s="1" t="str">
        <v>15 UE Sprachpraxis im Kontext 5 (C.1.1)</v>
      </c>
      <c r="F23" s="11">
        <v>2</v>
      </c>
      <c r="G23" s="9"/>
      <c r="H23" s="9"/>
    </row>
    <row r="24" spans="1:8" x14ac:dyDescent="0.25">
      <c r="A24" s="116"/>
      <c r="B24" s="1">
        <v>0</v>
      </c>
      <c r="C24" s="1">
        <v>0</v>
      </c>
      <c r="D24" s="1"/>
      <c r="E24" s="1" t="str">
        <v>5b VU Empirisches Arbeiten in der spanischen Sprachwissenschaft</v>
      </c>
      <c r="F24" s="11">
        <v>3</v>
      </c>
      <c r="G24" s="9"/>
      <c r="H24" s="9"/>
    </row>
    <row r="25" spans="1:8" x14ac:dyDescent="0.25">
      <c r="A25" s="116"/>
      <c r="B25" s="1">
        <v>0</v>
      </c>
      <c r="C25" s="1">
        <v>0</v>
      </c>
      <c r="D25" s="1"/>
      <c r="E25" s="1" t="str">
        <v>3b VU Einführung in die spanische Sprachwissenschaft</v>
      </c>
      <c r="F25" s="11">
        <v>3</v>
      </c>
      <c r="G25" s="9"/>
      <c r="H25" s="9"/>
    </row>
    <row r="26" spans="1:8" x14ac:dyDescent="0.25">
      <c r="A26" s="116"/>
      <c r="B26" s="1">
        <v>0</v>
      </c>
      <c r="C26" s="1">
        <v>0</v>
      </c>
      <c r="D26" s="1"/>
      <c r="E26" s="1" t="str">
        <v>8b PS Linguistische Text-, Medien und Diskursanalyse – Hispanistik</v>
      </c>
      <c r="F26" s="11">
        <v>3</v>
      </c>
      <c r="G26" s="9"/>
      <c r="H26" s="9"/>
    </row>
    <row r="27" spans="1:8" x14ac:dyDescent="0.25">
      <c r="A27" s="116"/>
      <c r="B27" s="1">
        <v>0</v>
      </c>
      <c r="C27" s="1">
        <v>0</v>
      </c>
      <c r="D27" s="1"/>
      <c r="E27" s="1" t="str">
        <v>11b PS Soziolinguistik und Pragmatik</v>
      </c>
      <c r="F27" s="11">
        <v>3</v>
      </c>
      <c r="G27" s="9"/>
      <c r="H27" s="9"/>
    </row>
    <row r="28" spans="1:8" x14ac:dyDescent="0.25">
      <c r="A28" s="116"/>
      <c r="B28" s="1">
        <v>0</v>
      </c>
      <c r="C28" s="1">
        <v>0</v>
      </c>
      <c r="D28" s="1"/>
      <c r="E28" s="1" t="str">
        <v>3a VU Kulturwissenschaftliche und kulturgeschichtliche Grundlagen: Die spanischsprachige Welt</v>
      </c>
      <c r="F28" s="11">
        <v>3</v>
      </c>
      <c r="G28" s="9"/>
      <c r="H28" s="9"/>
    </row>
    <row r="29" spans="1:8" x14ac:dyDescent="0.25">
      <c r="A29" s="116"/>
      <c r="B29" s="1">
        <v>0</v>
      </c>
      <c r="C29" s="1">
        <v>0</v>
      </c>
      <c r="D29" s="1"/>
      <c r="E29" s="1" t="str">
        <v>4b VU Literarische Texte und andere Medien. Von der Lektüre zur Analyse – Hispanistik</v>
      </c>
      <c r="F29" s="11">
        <v>3</v>
      </c>
      <c r="G29" s="9"/>
      <c r="H29" s="9"/>
    </row>
    <row r="30" spans="1:8" x14ac:dyDescent="0.25">
      <c r="A30" s="116"/>
      <c r="B30" s="1">
        <v>0</v>
      </c>
      <c r="C30" s="1">
        <v>0</v>
      </c>
      <c r="D30" s="1"/>
      <c r="E30" s="1" t="str">
        <v>10b PS Spanischsprachige Literaturen und Medien. Exemplarische Analysen und Forschungsperspektiven</v>
      </c>
      <c r="F30" s="11">
        <v>3</v>
      </c>
      <c r="G30" s="9"/>
      <c r="H30" s="9"/>
    </row>
    <row r="31" spans="1:8" x14ac:dyDescent="0.25">
      <c r="A31" s="116"/>
      <c r="B31" s="1">
        <v>0</v>
      </c>
      <c r="C31" s="1">
        <v>0</v>
      </c>
      <c r="D31" s="1"/>
      <c r="E31" s="1" t="str">
        <v>12a VO Länder und Kulturen der spanischen Sprachwelten</v>
      </c>
      <c r="F31" s="11">
        <v>3</v>
      </c>
      <c r="G31" s="9"/>
      <c r="H31" s="9"/>
    </row>
    <row r="32" spans="1:8" x14ac:dyDescent="0.25">
      <c r="A32" s="116"/>
      <c r="B32" s="1">
        <v>0</v>
      </c>
      <c r="C32" s="1">
        <v>0</v>
      </c>
      <c r="D32" s="1"/>
      <c r="E32" s="1" t="str">
        <v>8a Spanischsprachige Literaturen und Medien. Perspektiven und Kontexte</v>
      </c>
      <c r="F32" s="11">
        <v>3</v>
      </c>
      <c r="G32" s="9"/>
      <c r="H32" s="9"/>
    </row>
    <row r="33" spans="1:8" x14ac:dyDescent="0.25">
      <c r="A33" s="116"/>
      <c r="B33" s="1">
        <v>0</v>
      </c>
      <c r="C33" s="1">
        <v>0</v>
      </c>
      <c r="D33" s="1"/>
      <c r="E33" s="1" t="str">
        <v>16a SE Seminar mit Bachelorarbeit</v>
      </c>
      <c r="F33" s="11">
        <v>5</v>
      </c>
      <c r="G33" s="9"/>
      <c r="H33" s="9"/>
    </row>
    <row r="34" spans="1:8" ht="15.75" thickBot="1" x14ac:dyDescent="0.3">
      <c r="A34" s="117"/>
      <c r="B34" s="12"/>
      <c r="C34" s="13">
        <f>SUM(C3:C33)</f>
        <v>0</v>
      </c>
      <c r="D34" s="13"/>
      <c r="E34" s="13"/>
      <c r="F34" s="14">
        <f>SUM(F3:F33)</f>
        <v>76</v>
      </c>
      <c r="G34" s="9"/>
      <c r="H34" s="9"/>
    </row>
    <row r="35" spans="1:8" ht="15.75" thickBot="1" x14ac:dyDescent="0.3">
      <c r="B35" s="63" t="s">
        <v>4</v>
      </c>
      <c r="C35" s="64"/>
      <c r="D35" s="64"/>
      <c r="E35" s="64" t="s">
        <v>5</v>
      </c>
      <c r="F35" s="65"/>
      <c r="G35" s="9"/>
      <c r="H35" s="9"/>
    </row>
    <row r="36" spans="1:8" x14ac:dyDescent="0.25">
      <c r="A36" s="118" t="s">
        <v>10</v>
      </c>
      <c r="B36" s="43" t="str" cm="1">
        <f t="array" ref="B36">_xlfn.ANCHORARRAY('Seite 1'!R40)</f>
        <v/>
      </c>
      <c r="C36" s="43"/>
      <c r="D36" s="43"/>
      <c r="E36" s="66" t="str" cm="1">
        <f t="array" ref="E36:F51">_xlfn.ANCHORARRAY('Seite 1'!U40)</f>
        <v>WM5b VU Bildungs- und Medienlandschaft in der spanischsprachigen Welt (20 ECTS-AP aus WM)</v>
      </c>
      <c r="F36" s="67">
        <v>2.5</v>
      </c>
      <c r="G36" s="9"/>
      <c r="H36" s="9"/>
    </row>
    <row r="37" spans="1:8" x14ac:dyDescent="0.25">
      <c r="A37" s="119"/>
      <c r="E37" s="1" t="str">
        <v>1a VU Mehrsprachigkeit im Fremdsprachenunterricht (1c bei lebende Fremdsprache als Zweitfach)</v>
      </c>
      <c r="F37" s="68">
        <v>2</v>
      </c>
      <c r="G37" s="9"/>
      <c r="H37" s="9"/>
    </row>
    <row r="38" spans="1:8" x14ac:dyDescent="0.25">
      <c r="A38" s="119"/>
      <c r="E38" s="1" t="str">
        <v>1b SE Forschung in der Fremdsprachendidaktik: Spanisch</v>
      </c>
      <c r="F38" s="68">
        <v>3</v>
      </c>
      <c r="G38" s="9"/>
      <c r="H38" s="9"/>
    </row>
    <row r="39" spans="1:8" x14ac:dyDescent="0.25">
      <c r="A39" s="119"/>
      <c r="E39" s="1" t="str">
        <v>1c VU Global Citizenship Education im Fremdsprachenunterricht (1a bei keine lebende Fremdsprache als Zweitfach)</v>
      </c>
      <c r="F39" s="68" t="str">
        <v>0 (2)</v>
      </c>
      <c r="G39" s="9"/>
      <c r="H39" s="9"/>
    </row>
    <row r="40" spans="1:8" x14ac:dyDescent="0.25">
      <c r="A40" s="119"/>
      <c r="E40" s="1" t="str">
        <v>2a UE Spanisch im Kontext (C1.1)</v>
      </c>
      <c r="F40" s="68">
        <v>2.5</v>
      </c>
      <c r="G40" s="9"/>
      <c r="H40" s="9"/>
    </row>
    <row r="41" spans="1:8" x14ac:dyDescent="0.25">
      <c r="A41" s="119"/>
      <c r="E41" s="1" t="str">
        <v>2b UE Intermediale Textarbeit – Spanisch (C1.1)</v>
      </c>
      <c r="F41" s="68">
        <v>2.5</v>
      </c>
      <c r="G41" s="9"/>
      <c r="H41" s="9"/>
    </row>
    <row r="42" spans="1:8" x14ac:dyDescent="0.25">
      <c r="A42" s="119"/>
      <c r="E42" s="1" t="str">
        <v>3 PR Fachdidaktische Begleitlehrveranstaltung zum Masterpraktikum</v>
      </c>
      <c r="F42" s="68">
        <v>2</v>
      </c>
      <c r="G42" s="9"/>
      <c r="H42" s="9"/>
    </row>
    <row r="43" spans="1:8" x14ac:dyDescent="0.25">
      <c r="A43" s="119"/>
      <c r="E43" s="1" t="str">
        <v>WM1a SE Hispanistische Soziolinguistik (20 ECTS-AP aus WM) oder</v>
      </c>
      <c r="F43" s="68">
        <v>5</v>
      </c>
      <c r="G43" s="9"/>
      <c r="H43" s="9"/>
    </row>
    <row r="44" spans="1:8" x14ac:dyDescent="0.25">
      <c r="A44" s="119"/>
      <c r="E44" s="1" t="str">
        <v>WM1b SE Perspektiven auf das amerikanische Spanisch (20 ECTS-AP aus WM) oder</v>
      </c>
      <c r="F44" s="68">
        <v>5</v>
      </c>
      <c r="G44" s="9"/>
      <c r="H44" s="9"/>
    </row>
    <row r="45" spans="1:8" x14ac:dyDescent="0.25">
      <c r="A45" s="119"/>
      <c r="E45" s="1" t="str">
        <v>WM2a SE Perspektiven auf das amerikanische Spanisch (20 ECTS-AP aus WM) oder</v>
      </c>
      <c r="F45" s="68" t="str">
        <v>0 (5)</v>
      </c>
      <c r="G45" s="9"/>
      <c r="H45" s="9"/>
    </row>
    <row r="46" spans="1:8" x14ac:dyDescent="0.25">
      <c r="A46" s="119"/>
      <c r="E46" t="str">
        <v>WM2b VU Projektarbeit in spanischer Sprachwissenschaft (20 ECTS-AP aus WM) oder</v>
      </c>
      <c r="F46" s="68" t="str">
        <v>0 (5)</v>
      </c>
      <c r="G46" s="9"/>
      <c r="H46" s="9"/>
    </row>
    <row r="47" spans="1:8" x14ac:dyDescent="0.25">
      <c r="A47" s="119"/>
      <c r="E47" t="str">
        <v>WM3a SE Spanischsprachige Literaturen, Medien und Kulturen in transkulturellen und transatlantischen Perspektiven (20 ECTS-AP aus WM) oder</v>
      </c>
      <c r="F47" s="68" t="str">
        <v>0 (5)</v>
      </c>
      <c r="G47" s="9"/>
      <c r="H47" s="9"/>
    </row>
    <row r="48" spans="1:8" x14ac:dyDescent="0.25">
      <c r="A48" s="119"/>
      <c r="E48" t="str">
        <v>WM3b SE Spanischsprachige Literaturen und Medien: Konzepte – Theorien – Analysen (20 ECTS-AP aus WM) oder</v>
      </c>
      <c r="F48" s="68" t="str">
        <v>0 (5)</v>
      </c>
      <c r="G48" s="9"/>
      <c r="H48" s="9"/>
    </row>
    <row r="49" spans="1:8" x14ac:dyDescent="0.25">
      <c r="A49" s="119"/>
      <c r="E49" t="str">
        <v>WM4a VU Literatur- und Kulturwissenschaft: ausgewählte Forschungsperspektiven der Hispanistik (20 ECTS-AP aus WM) oder</v>
      </c>
      <c r="F49" s="68">
        <v>2.5</v>
      </c>
      <c r="G49" s="9"/>
      <c r="H49" s="9"/>
    </row>
    <row r="50" spans="1:8" x14ac:dyDescent="0.25">
      <c r="A50" s="119"/>
      <c r="E50" t="str">
        <v>WM4b VU Literatur- und Kulturwissenschaft: ausgewählte Anwendungsperspektiven der Hispanistik (20 ECTS-AP aus WM) oder</v>
      </c>
      <c r="F50" s="68">
        <v>2.5</v>
      </c>
      <c r="G50" s="9"/>
      <c r="H50" s="9"/>
    </row>
    <row r="51" spans="1:8" x14ac:dyDescent="0.25">
      <c r="A51" s="119"/>
      <c r="E51" t="str">
        <v>WM5a VU Lektüre und Präsentation wissenschaftlicher Texte – Spanisch (20 ECTS-AP aus WM)</v>
      </c>
      <c r="F51" s="68">
        <v>2.5</v>
      </c>
      <c r="G51" s="9"/>
      <c r="H51" s="9"/>
    </row>
    <row r="52" spans="1:8" x14ac:dyDescent="0.25">
      <c r="A52" s="119"/>
      <c r="F52" s="68"/>
      <c r="G52" s="9"/>
      <c r="H52" s="9"/>
    </row>
    <row r="53" spans="1:8" x14ac:dyDescent="0.25">
      <c r="A53" s="119"/>
      <c r="F53" s="68"/>
      <c r="G53" s="9"/>
      <c r="H53" s="9"/>
    </row>
    <row r="54" spans="1:8" ht="15.75" thickBot="1" x14ac:dyDescent="0.3">
      <c r="A54" s="120"/>
      <c r="B54" s="69"/>
      <c r="C54" s="69"/>
      <c r="D54" s="69"/>
      <c r="E54" s="69"/>
      <c r="F54" s="48"/>
      <c r="G54" s="9"/>
      <c r="H54" s="9"/>
    </row>
    <row r="55" spans="1:8" x14ac:dyDescent="0.25">
      <c r="A55" s="9"/>
      <c r="B55" s="9"/>
      <c r="C55" s="9"/>
      <c r="D55" s="9"/>
      <c r="E55" s="9"/>
      <c r="F55" s="9"/>
      <c r="G55" s="9"/>
      <c r="H55" s="9"/>
    </row>
    <row r="56" spans="1:8" x14ac:dyDescent="0.25">
      <c r="A56" s="9"/>
      <c r="B56" s="9"/>
      <c r="C56" s="9"/>
      <c r="D56" s="9"/>
      <c r="E56" s="9"/>
      <c r="F56" s="9"/>
      <c r="G56" s="9"/>
      <c r="H56" s="9"/>
    </row>
    <row r="57" spans="1:8" x14ac:dyDescent="0.25">
      <c r="A57" s="9"/>
      <c r="B57" s="9"/>
      <c r="C57" s="9"/>
      <c r="D57" s="9"/>
      <c r="E57" s="9"/>
      <c r="F57" s="9"/>
      <c r="G57" s="9"/>
      <c r="H57" s="9"/>
    </row>
    <row r="58" spans="1:8" x14ac:dyDescent="0.25">
      <c r="A58" s="9"/>
      <c r="B58" s="9"/>
      <c r="C58" s="9"/>
      <c r="D58" s="9"/>
      <c r="E58" s="9"/>
      <c r="F58" s="9"/>
      <c r="G58" s="9"/>
      <c r="H58" s="9"/>
    </row>
    <row r="59" spans="1:8" x14ac:dyDescent="0.25">
      <c r="A59" s="9"/>
      <c r="B59" s="9"/>
      <c r="C59" s="9"/>
      <c r="D59" s="9"/>
      <c r="E59" s="9"/>
      <c r="F59" s="9"/>
      <c r="G59" s="9"/>
      <c r="H59" s="9"/>
    </row>
    <row r="60" spans="1:8" x14ac:dyDescent="0.25">
      <c r="A60" s="9"/>
      <c r="B60" s="9"/>
      <c r="C60" s="9"/>
      <c r="D60" s="9"/>
      <c r="E60" s="9"/>
      <c r="F60" s="9"/>
      <c r="G60" s="9"/>
      <c r="H60" s="9"/>
    </row>
  </sheetData>
  <sheetProtection selectLockedCells="1" selectUnlockedCells="1"/>
  <mergeCells count="3">
    <mergeCell ref="A1:F1"/>
    <mergeCell ref="A2:A34"/>
    <mergeCell ref="A36:A54"/>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73"/>
  <sheetViews>
    <sheetView workbookViewId="0">
      <selection activeCell="A73" sqref="A73:F73"/>
    </sheetView>
  </sheetViews>
  <sheetFormatPr baseColWidth="10" defaultColWidth="9.140625" defaultRowHeight="15" x14ac:dyDescent="0.25"/>
  <cols>
    <col min="1" max="1" width="5.140625" style="84" customWidth="1"/>
    <col min="2" max="2" width="103.42578125" style="84" customWidth="1"/>
    <col min="3" max="3" width="6.140625" style="84" bestFit="1" customWidth="1"/>
    <col min="4" max="4" width="0.85546875" style="84" customWidth="1"/>
    <col min="5" max="5" width="103.5703125" style="84" customWidth="1"/>
    <col min="6" max="6" width="6.140625" style="84" bestFit="1" customWidth="1"/>
    <col min="7" max="9" width="9.140625" style="84"/>
    <col min="10" max="10" width="21" style="84" bestFit="1" customWidth="1"/>
    <col min="11" max="16384" width="9.140625" style="84"/>
  </cols>
  <sheetData>
    <row r="1" spans="1:6" ht="40.5" customHeight="1" thickBot="1" x14ac:dyDescent="0.3">
      <c r="A1" s="124" t="s">
        <v>19</v>
      </c>
      <c r="B1" s="125"/>
      <c r="C1" s="125"/>
      <c r="D1" s="126"/>
      <c r="E1" s="125"/>
      <c r="F1" s="127"/>
    </row>
    <row r="2" spans="1:6" ht="13.5" customHeight="1" thickBot="1" x14ac:dyDescent="0.3">
      <c r="A2" s="128" t="s">
        <v>104</v>
      </c>
      <c r="B2" s="15" t="s">
        <v>18</v>
      </c>
      <c r="C2" s="15" t="s">
        <v>8</v>
      </c>
      <c r="D2" s="16"/>
      <c r="E2" s="71" t="s">
        <v>20</v>
      </c>
      <c r="F2" s="17" t="s">
        <v>8</v>
      </c>
    </row>
    <row r="3" spans="1:6" x14ac:dyDescent="0.25">
      <c r="A3" s="129"/>
      <c r="B3" s="18" t="str" cm="1">
        <f t="array" ref="B3:C33">IF(_xlfn.ANCHORARRAY('Seite 2'!B3)=0," ",_xlfn.ANCHORARRAY('Seite 2'!B3))</f>
        <v/>
      </c>
      <c r="C3" s="19" t="str">
        <v xml:space="preserve"> </v>
      </c>
      <c r="D3" s="20"/>
      <c r="E3" s="18" t="str" cm="1">
        <f t="array" ref="E3:F33">IF(_xlfn.ANCHORARRAY('Seite 2'!E3)=0," ",_xlfn.ANCHORARRAY('Seite 2'!E3))</f>
        <v>6a VU Einführung in die Fremdsprachendidaktik (6c bei lebende Fremdsprache als Zweitfach)</v>
      </c>
      <c r="F3" s="21">
        <v>2.5</v>
      </c>
    </row>
    <row r="4" spans="1:6" x14ac:dyDescent="0.25">
      <c r="A4" s="129"/>
      <c r="B4" s="22" t="str">
        <v xml:space="preserve"> </v>
      </c>
      <c r="C4" s="23" t="str">
        <v xml:space="preserve"> </v>
      </c>
      <c r="D4" s="20"/>
      <c r="E4" s="22" t="str">
        <v>6b UE Sprachspezifische Umsetzung fremdsprachendidaktischer Prinzipien: Italienisch</v>
      </c>
      <c r="F4" s="24">
        <v>2.5</v>
      </c>
    </row>
    <row r="5" spans="1:6" x14ac:dyDescent="0.25">
      <c r="A5" s="129"/>
      <c r="B5" s="22" t="str">
        <v xml:space="preserve"> </v>
      </c>
      <c r="C5" s="23" t="str">
        <v xml:space="preserve"> </v>
      </c>
      <c r="D5" s="20"/>
      <c r="E5" s="22" t="str">
        <v>6c VU Schwerpunktsetzung Prinzipien der Fremdsprachendidaktik (6a bei keine lebende Fremdsprache als Zweitfach)</v>
      </c>
      <c r="F5" s="24" t="str">
        <v>0 (2,5)</v>
      </c>
    </row>
    <row r="6" spans="1:6" x14ac:dyDescent="0.25">
      <c r="A6" s="129"/>
      <c r="B6" s="22" t="str">
        <v xml:space="preserve"> </v>
      </c>
      <c r="C6" s="23" t="str">
        <v xml:space="preserve"> </v>
      </c>
      <c r="D6" s="20"/>
      <c r="E6" s="22" t="str">
        <v>9a VU Handlungsorientiertes Unterrichten und Bewerten (9c bei lebende Fremdsprache als Zweitfach)</v>
      </c>
      <c r="F6" s="24">
        <v>2.5</v>
      </c>
    </row>
    <row r="7" spans="1:6" x14ac:dyDescent="0.25">
      <c r="A7" s="129"/>
      <c r="B7" s="22" t="str">
        <v xml:space="preserve"> </v>
      </c>
      <c r="C7" s="23" t="str">
        <v xml:space="preserve"> </v>
      </c>
      <c r="D7" s="20"/>
      <c r="E7" s="22" t="str">
        <v>9b UE Fremdsprachen handlungsorientiert unterrichten und bewerten: Sprachspezifische Umsetzung Spanisch</v>
      </c>
      <c r="F7" s="24">
        <v>2.5</v>
      </c>
    </row>
    <row r="8" spans="1:6" x14ac:dyDescent="0.25">
      <c r="A8" s="129"/>
      <c r="B8" s="22" t="str">
        <v xml:space="preserve"> </v>
      </c>
      <c r="C8" s="23" t="str">
        <v xml:space="preserve"> </v>
      </c>
      <c r="D8" s="20"/>
      <c r="E8" s="22" t="str">
        <v>9c VU Schwerpunktsetzung Handlungsorientierung in Fremdsprachenunterricht und Assessment (9a bei keine lebende Fremdsprache als Zweitfach)</v>
      </c>
      <c r="F8" s="24" t="str">
        <v>0 (2,5)</v>
      </c>
    </row>
    <row r="9" spans="1:6" x14ac:dyDescent="0.25">
      <c r="A9" s="129"/>
      <c r="B9" s="22" t="str">
        <v xml:space="preserve"> </v>
      </c>
      <c r="C9" s="23" t="str">
        <v xml:space="preserve"> </v>
      </c>
      <c r="D9" s="20"/>
      <c r="E9" s="22" t="str">
        <v xml:space="preserve">13 PR Praxissemester – Fachdidaktischer Teil </v>
      </c>
      <c r="F9" s="24">
        <v>6</v>
      </c>
    </row>
    <row r="10" spans="1:6" x14ac:dyDescent="0.25">
      <c r="A10" s="129"/>
      <c r="B10" s="22" t="str">
        <v xml:space="preserve"> </v>
      </c>
      <c r="C10" s="23" t="str">
        <v xml:space="preserve"> </v>
      </c>
      <c r="D10" s="20"/>
      <c r="E10" s="22" t="str">
        <v>1 VO Einführung in die Hispanistik: Inhalte - Konzepte - Arbeitstechiken</v>
      </c>
      <c r="F10" s="24">
        <v>3</v>
      </c>
    </row>
    <row r="11" spans="1:6" x14ac:dyDescent="0.25">
      <c r="A11" s="129"/>
      <c r="B11" s="22" t="str">
        <v xml:space="preserve"> </v>
      </c>
      <c r="C11" s="23" t="str">
        <v xml:space="preserve"> </v>
      </c>
      <c r="D11" s="20"/>
      <c r="E11" s="22" t="str">
        <v>2a UE Sprachpraxis im Kontext 1 (B1.2) – Spanisch</v>
      </c>
      <c r="F11" s="24">
        <v>3</v>
      </c>
    </row>
    <row r="12" spans="1:6" x14ac:dyDescent="0.25">
      <c r="A12" s="129"/>
      <c r="B12" s="22" t="str">
        <v xml:space="preserve"> </v>
      </c>
      <c r="C12" s="23" t="str">
        <v xml:space="preserve"> </v>
      </c>
      <c r="D12" s="20"/>
      <c r="E12" s="22" t="str">
        <v>2b UE Mündliche Kommunikation 1 (B.1.2)</v>
      </c>
      <c r="F12" s="24">
        <v>2</v>
      </c>
    </row>
    <row r="13" spans="1:6" x14ac:dyDescent="0.25">
      <c r="A13" s="129"/>
      <c r="B13" s="22" t="str">
        <v xml:space="preserve"> </v>
      </c>
      <c r="C13" s="23" t="str">
        <v xml:space="preserve"> </v>
      </c>
      <c r="D13" s="20"/>
      <c r="E13" s="22" t="str">
        <v>14 Individuelle Schwerpunktsetzung (Anteilig - max. 5 ECTS-AP im PM 14)</v>
      </c>
      <c r="F13" s="24">
        <v>5</v>
      </c>
    </row>
    <row r="14" spans="1:6" x14ac:dyDescent="0.25">
      <c r="A14" s="129"/>
      <c r="B14" s="22" t="str">
        <v xml:space="preserve"> </v>
      </c>
      <c r="C14" s="23" t="str">
        <v xml:space="preserve"> </v>
      </c>
      <c r="D14" s="20"/>
      <c r="E14" s="22" t="str">
        <v xml:space="preserve">14 Individuelle Schwerpunktsetzung (Anteilig - max. 5 ECTS-AP im PM 14) </v>
      </c>
      <c r="F14" s="24" t="str">
        <v>0 (5)</v>
      </c>
    </row>
    <row r="15" spans="1:6" x14ac:dyDescent="0.25">
      <c r="A15" s="129"/>
      <c r="B15" s="22" t="str">
        <v xml:space="preserve"> </v>
      </c>
      <c r="C15" s="23" t="str">
        <v xml:space="preserve"> </v>
      </c>
      <c r="D15" s="20"/>
      <c r="E15" s="22" t="str">
        <v>4a UE Sprachpraxis im Kontext 2 (B.2.1.) – Spanisch</v>
      </c>
      <c r="F15" s="24">
        <v>2</v>
      </c>
    </row>
    <row r="16" spans="1:6" x14ac:dyDescent="0.25">
      <c r="A16" s="129"/>
      <c r="B16" s="22" t="str">
        <v xml:space="preserve"> </v>
      </c>
      <c r="C16" s="23" t="str">
        <v xml:space="preserve"> </v>
      </c>
      <c r="D16" s="20"/>
      <c r="E16" s="22" t="str">
        <v>5a UE mündliche Kommunikation 2 (B2.1) – Spanisch</v>
      </c>
      <c r="F16" s="24">
        <v>2</v>
      </c>
    </row>
    <row r="17" spans="1:6" x14ac:dyDescent="0.25">
      <c r="A17" s="129"/>
      <c r="B17" s="22" t="str">
        <v xml:space="preserve"> </v>
      </c>
      <c r="C17" s="23" t="str">
        <v xml:space="preserve"> </v>
      </c>
      <c r="D17" s="20"/>
      <c r="E17" s="22" t="str">
        <v>14 Individuelle Schwerpunktsetzung (Anteilig - max. 5 ECTS-AP im PM 14)</v>
      </c>
      <c r="F17" s="24" t="str">
        <v>0 (5)</v>
      </c>
    </row>
    <row r="18" spans="1:6" x14ac:dyDescent="0.25">
      <c r="A18" s="129"/>
      <c r="B18" s="22" t="str">
        <v xml:space="preserve"> </v>
      </c>
      <c r="C18" s="23" t="str">
        <v xml:space="preserve"> </v>
      </c>
      <c r="D18" s="20"/>
      <c r="E18" s="22" t="str">
        <v>14 Individuelle Schwerpunktsetzung (Anteilig - max. 5 ECTS-AP im PM 14)</v>
      </c>
      <c r="F18" s="24" t="str">
        <v>0 (5)</v>
      </c>
    </row>
    <row r="19" spans="1:6" x14ac:dyDescent="0.25">
      <c r="A19" s="129"/>
      <c r="B19" s="22" t="str">
        <v xml:space="preserve"> </v>
      </c>
      <c r="C19" s="23" t="str">
        <v xml:space="preserve"> </v>
      </c>
      <c r="D19" s="20"/>
      <c r="E19" s="22" t="str">
        <v>7b UE Mündliche Kommunikation 3 (B 2.2.) – Spanisch</v>
      </c>
      <c r="F19" s="24">
        <v>2</v>
      </c>
    </row>
    <row r="20" spans="1:6" x14ac:dyDescent="0.25">
      <c r="A20" s="129"/>
      <c r="B20" s="22" t="str">
        <v xml:space="preserve"> </v>
      </c>
      <c r="C20" s="23" t="str">
        <v xml:space="preserve"> </v>
      </c>
      <c r="D20" s="20"/>
      <c r="E20" s="22" t="str">
        <v>7a UE Sprachpraxis im Kontext 3 (B.2.2) – Spanisch</v>
      </c>
      <c r="F20" s="24">
        <v>3</v>
      </c>
    </row>
    <row r="21" spans="1:6" x14ac:dyDescent="0.25">
      <c r="A21" s="129"/>
      <c r="B21" s="22" t="str">
        <v xml:space="preserve"> </v>
      </c>
      <c r="C21" s="23" t="str">
        <v xml:space="preserve"> </v>
      </c>
      <c r="D21" s="20"/>
      <c r="E21" s="22" t="str">
        <v>11a UE Mündliche Kommunikation 4 (B2.2./C.11. Spanisch)</v>
      </c>
      <c r="F21" s="24">
        <v>2</v>
      </c>
    </row>
    <row r="22" spans="1:6" x14ac:dyDescent="0.25">
      <c r="A22" s="129"/>
      <c r="B22" s="22" t="str">
        <v xml:space="preserve"> </v>
      </c>
      <c r="C22" s="23" t="str">
        <v xml:space="preserve"> </v>
      </c>
      <c r="D22" s="20"/>
      <c r="E22" s="22" t="str">
        <v>10a UE Sprachpraxis im Kontext 4 (B.2.2./ C 1.1.) – Spanisch</v>
      </c>
      <c r="F22" s="24">
        <v>2</v>
      </c>
    </row>
    <row r="23" spans="1:6" x14ac:dyDescent="0.25">
      <c r="A23" s="129"/>
      <c r="B23" s="22" t="str">
        <v xml:space="preserve"> </v>
      </c>
      <c r="C23" s="23" t="str">
        <v xml:space="preserve"> </v>
      </c>
      <c r="D23" s="20"/>
      <c r="E23" s="22" t="str">
        <v>15 UE Sprachpraxis im Kontext 5 (C.1.1)</v>
      </c>
      <c r="F23" s="24">
        <v>2</v>
      </c>
    </row>
    <row r="24" spans="1:6" x14ac:dyDescent="0.25">
      <c r="A24" s="129"/>
      <c r="B24" s="22" t="str">
        <v xml:space="preserve"> </v>
      </c>
      <c r="C24" s="23" t="str">
        <v xml:space="preserve"> </v>
      </c>
      <c r="D24" s="20"/>
      <c r="E24" s="22" t="str">
        <v>5b VU Empirisches Arbeiten in der spanischen Sprachwissenschaft</v>
      </c>
      <c r="F24" s="24">
        <v>3</v>
      </c>
    </row>
    <row r="25" spans="1:6" x14ac:dyDescent="0.25">
      <c r="A25" s="129"/>
      <c r="B25" s="22" t="str">
        <v xml:space="preserve"> </v>
      </c>
      <c r="C25" s="23" t="str">
        <v xml:space="preserve"> </v>
      </c>
      <c r="D25" s="20"/>
      <c r="E25" s="22" t="str">
        <v>3b VU Einführung in die spanische Sprachwissenschaft</v>
      </c>
      <c r="F25" s="24">
        <v>3</v>
      </c>
    </row>
    <row r="26" spans="1:6" x14ac:dyDescent="0.25">
      <c r="A26" s="129"/>
      <c r="B26" s="22" t="str">
        <v xml:space="preserve"> </v>
      </c>
      <c r="C26" s="23" t="str">
        <v xml:space="preserve"> </v>
      </c>
      <c r="D26" s="20"/>
      <c r="E26" s="22" t="str">
        <v>8b PS Linguistische Text-, Medien und Diskursanalyse – Hispanistik</v>
      </c>
      <c r="F26" s="24">
        <v>3</v>
      </c>
    </row>
    <row r="27" spans="1:6" x14ac:dyDescent="0.25">
      <c r="A27" s="129"/>
      <c r="B27" s="22" t="str">
        <v xml:space="preserve"> </v>
      </c>
      <c r="C27" s="23" t="str">
        <v xml:space="preserve"> </v>
      </c>
      <c r="D27" s="20"/>
      <c r="E27" s="22" t="str">
        <v>11b PS Soziolinguistik und Pragmatik</v>
      </c>
      <c r="F27" s="24">
        <v>3</v>
      </c>
    </row>
    <row r="28" spans="1:6" x14ac:dyDescent="0.25">
      <c r="A28" s="129"/>
      <c r="B28" s="22" t="str">
        <v xml:space="preserve"> </v>
      </c>
      <c r="C28" s="23" t="str">
        <v xml:space="preserve"> </v>
      </c>
      <c r="D28" s="20"/>
      <c r="E28" s="22" t="str">
        <v>3a VU Kulturwissenschaftliche und kulturgeschichtliche Grundlagen: Die spanischsprachige Welt</v>
      </c>
      <c r="F28" s="24">
        <v>3</v>
      </c>
    </row>
    <row r="29" spans="1:6" x14ac:dyDescent="0.25">
      <c r="A29" s="129"/>
      <c r="B29" s="22" t="str">
        <v xml:space="preserve"> </v>
      </c>
      <c r="C29" s="23" t="str">
        <v xml:space="preserve"> </v>
      </c>
      <c r="D29" s="20"/>
      <c r="E29" s="22" t="str">
        <v>4b VU Literarische Texte und andere Medien. Von der Lektüre zur Analyse – Hispanistik</v>
      </c>
      <c r="F29" s="24">
        <v>3</v>
      </c>
    </row>
    <row r="30" spans="1:6" x14ac:dyDescent="0.25">
      <c r="A30" s="129"/>
      <c r="B30" s="22" t="str">
        <v xml:space="preserve"> </v>
      </c>
      <c r="C30" s="23" t="str">
        <v xml:space="preserve"> </v>
      </c>
      <c r="D30" s="20"/>
      <c r="E30" s="22" t="str">
        <v>10b PS Spanischsprachige Literaturen und Medien. Exemplarische Analysen und Forschungsperspektiven</v>
      </c>
      <c r="F30" s="24">
        <v>3</v>
      </c>
    </row>
    <row r="31" spans="1:6" x14ac:dyDescent="0.25">
      <c r="A31" s="129"/>
      <c r="B31" s="22" t="str">
        <v xml:space="preserve"> </v>
      </c>
      <c r="C31" s="23" t="str">
        <v xml:space="preserve"> </v>
      </c>
      <c r="D31" s="20"/>
      <c r="E31" s="22" t="str">
        <v>12a VO Länder und Kulturen der spanischen Sprachwelten</v>
      </c>
      <c r="F31" s="24">
        <v>3</v>
      </c>
    </row>
    <row r="32" spans="1:6" x14ac:dyDescent="0.25">
      <c r="A32" s="129"/>
      <c r="B32" s="22" t="str">
        <v xml:space="preserve"> </v>
      </c>
      <c r="C32" s="25" t="str">
        <v xml:space="preserve"> </v>
      </c>
      <c r="D32" s="20"/>
      <c r="E32" s="22" t="str">
        <v>8a Spanischsprachige Literaturen und Medien. Perspektiven und Kontexte</v>
      </c>
      <c r="F32" s="26">
        <v>3</v>
      </c>
    </row>
    <row r="33" spans="1:6" x14ac:dyDescent="0.25">
      <c r="A33" s="129"/>
      <c r="B33" s="22" t="str">
        <v xml:space="preserve"> </v>
      </c>
      <c r="C33" s="25" t="str">
        <v xml:space="preserve"> </v>
      </c>
      <c r="D33" s="20"/>
      <c r="E33" s="22" t="str">
        <v>16a SE Seminar mit Bachelorarbeit</v>
      </c>
      <c r="F33" s="26">
        <v>5</v>
      </c>
    </row>
    <row r="34" spans="1:6" ht="15.75" thickBot="1" x14ac:dyDescent="0.3">
      <c r="A34" s="129"/>
      <c r="B34" s="8" t="s">
        <v>9</v>
      </c>
      <c r="C34" s="25">
        <f>SUM(C3:C33)</f>
        <v>0</v>
      </c>
      <c r="D34" s="20"/>
      <c r="E34" s="93" t="s">
        <v>9</v>
      </c>
      <c r="F34" s="26">
        <f>SUM(F3:F33)</f>
        <v>76</v>
      </c>
    </row>
    <row r="35" spans="1:6" ht="9" customHeight="1" thickBot="1" x14ac:dyDescent="0.3">
      <c r="A35" s="121"/>
      <c r="B35" s="122"/>
      <c r="C35" s="122"/>
      <c r="D35" s="122"/>
      <c r="E35" s="122"/>
      <c r="F35" s="123"/>
    </row>
    <row r="36" spans="1:6" ht="15.75" customHeight="1" thickBot="1" x14ac:dyDescent="0.3">
      <c r="A36" s="128" t="s">
        <v>10</v>
      </c>
      <c r="B36" s="17" t="s">
        <v>108</v>
      </c>
      <c r="C36" s="17" t="s">
        <v>8</v>
      </c>
      <c r="D36" s="131"/>
      <c r="E36" s="17" t="s">
        <v>21</v>
      </c>
      <c r="F36" s="17" t="s">
        <v>8</v>
      </c>
    </row>
    <row r="37" spans="1:6" x14ac:dyDescent="0.25">
      <c r="A37" s="129"/>
      <c r="B37" s="27" t="str" cm="1">
        <f t="array" ref="B37">IF(_xlfn.ANCHORARRAY('Seite 2'!B36)=0," ",_xlfn.ANCHORARRAY('Seite 2'!B36))</f>
        <v/>
      </c>
      <c r="C37" s="19"/>
      <c r="D37" s="132"/>
      <c r="E37" s="18" t="str" cm="1">
        <f t="array" ref="E37:F52">IF(_xlfn.ANCHORARRAY('Seite 2'!E36)=0," ",_xlfn.ANCHORARRAY('Seite 2'!E36))</f>
        <v>WM5b VU Bildungs- und Medienlandschaft in der spanischsprachigen Welt (20 ECTS-AP aus WM)</v>
      </c>
      <c r="F37" s="21">
        <v>2.5</v>
      </c>
    </row>
    <row r="38" spans="1:6" x14ac:dyDescent="0.25">
      <c r="A38" s="129"/>
      <c r="B38" s="28"/>
      <c r="C38" s="23"/>
      <c r="D38" s="132"/>
      <c r="E38" s="22" t="str">
        <v>1a VU Mehrsprachigkeit im Fremdsprachenunterricht (1c bei lebende Fremdsprache als Zweitfach)</v>
      </c>
      <c r="F38" s="24">
        <v>2</v>
      </c>
    </row>
    <row r="39" spans="1:6" x14ac:dyDescent="0.25">
      <c r="A39" s="129"/>
      <c r="B39" s="28"/>
      <c r="C39" s="23"/>
      <c r="D39" s="132"/>
      <c r="E39" s="22" t="str">
        <v>1b SE Forschung in der Fremdsprachendidaktik: Spanisch</v>
      </c>
      <c r="F39" s="24">
        <v>3</v>
      </c>
    </row>
    <row r="40" spans="1:6" x14ac:dyDescent="0.25">
      <c r="A40" s="129"/>
      <c r="B40" s="28"/>
      <c r="C40" s="23"/>
      <c r="D40" s="132"/>
      <c r="E40" s="22" t="str">
        <v>1c VU Global Citizenship Education im Fremdsprachenunterricht (1a bei keine lebende Fremdsprache als Zweitfach)</v>
      </c>
      <c r="F40" s="24" t="str">
        <v>0 (2)</v>
      </c>
    </row>
    <row r="41" spans="1:6" x14ac:dyDescent="0.25">
      <c r="A41" s="129"/>
      <c r="B41" s="28"/>
      <c r="C41" s="23"/>
      <c r="D41" s="132"/>
      <c r="E41" s="22" t="str">
        <v>2a UE Spanisch im Kontext (C1.1)</v>
      </c>
      <c r="F41" s="24">
        <v>2.5</v>
      </c>
    </row>
    <row r="42" spans="1:6" x14ac:dyDescent="0.25">
      <c r="A42" s="129"/>
      <c r="B42" s="28"/>
      <c r="C42" s="23"/>
      <c r="D42" s="132"/>
      <c r="E42" s="22" t="str">
        <v>2b UE Intermediale Textarbeit – Spanisch (C1.1)</v>
      </c>
      <c r="F42" s="24">
        <v>2.5</v>
      </c>
    </row>
    <row r="43" spans="1:6" x14ac:dyDescent="0.25">
      <c r="A43" s="129"/>
      <c r="B43" s="28"/>
      <c r="C43" s="23"/>
      <c r="D43" s="132"/>
      <c r="E43" s="22" t="str">
        <v>3 PR Fachdidaktische Begleitlehrveranstaltung zum Masterpraktikum</v>
      </c>
      <c r="F43" s="24">
        <v>2</v>
      </c>
    </row>
    <row r="44" spans="1:6" x14ac:dyDescent="0.25">
      <c r="A44" s="129"/>
      <c r="B44" s="28"/>
      <c r="C44" s="23"/>
      <c r="D44" s="132"/>
      <c r="E44" s="22" t="str">
        <v>WM1a SE Hispanistische Soziolinguistik (20 ECTS-AP aus WM) oder</v>
      </c>
      <c r="F44" s="24">
        <v>5</v>
      </c>
    </row>
    <row r="45" spans="1:6" x14ac:dyDescent="0.25">
      <c r="A45" s="129"/>
      <c r="B45" s="28"/>
      <c r="C45" s="23"/>
      <c r="D45" s="132"/>
      <c r="E45" s="22" t="str">
        <v>WM1b SE Perspektiven auf das amerikanische Spanisch (20 ECTS-AP aus WM) oder</v>
      </c>
      <c r="F45" s="24">
        <v>5</v>
      </c>
    </row>
    <row r="46" spans="1:6" x14ac:dyDescent="0.25">
      <c r="A46" s="129"/>
      <c r="B46" s="28"/>
      <c r="C46" s="23"/>
      <c r="D46" s="132"/>
      <c r="E46" s="22" t="str">
        <v>WM2a SE Perspektiven auf das amerikanische Spanisch (20 ECTS-AP aus WM) oder</v>
      </c>
      <c r="F46" s="24" t="str">
        <v>0 (5)</v>
      </c>
    </row>
    <row r="47" spans="1:6" x14ac:dyDescent="0.25">
      <c r="A47" s="129"/>
      <c r="B47" s="28"/>
      <c r="C47" s="23"/>
      <c r="D47" s="132"/>
      <c r="E47" s="22" t="str">
        <v>WM2b VU Projektarbeit in spanischer Sprachwissenschaft (20 ECTS-AP aus WM) oder</v>
      </c>
      <c r="F47" s="24" t="str">
        <v>0 (5)</v>
      </c>
    </row>
    <row r="48" spans="1:6" x14ac:dyDescent="0.25">
      <c r="A48" s="129"/>
      <c r="B48" s="28"/>
      <c r="C48" s="23"/>
      <c r="D48" s="132"/>
      <c r="E48" s="22" t="str">
        <v>WM3a SE Spanischsprachige Literaturen, Medien und Kulturen in transkulturellen und transatlantischen Perspektiven (20 ECTS-AP aus WM) oder</v>
      </c>
      <c r="F48" s="24" t="str">
        <v>0 (5)</v>
      </c>
    </row>
    <row r="49" spans="1:6" x14ac:dyDescent="0.25">
      <c r="A49" s="129"/>
      <c r="B49" s="28"/>
      <c r="C49" s="23"/>
      <c r="D49" s="132"/>
      <c r="E49" s="22" t="str">
        <v>WM3b SE Spanischsprachige Literaturen und Medien: Konzepte – Theorien – Analysen (20 ECTS-AP aus WM) oder</v>
      </c>
      <c r="F49" s="24" t="str">
        <v>0 (5)</v>
      </c>
    </row>
    <row r="50" spans="1:6" x14ac:dyDescent="0.25">
      <c r="A50" s="129"/>
      <c r="B50" s="28"/>
      <c r="C50" s="23"/>
      <c r="D50" s="132"/>
      <c r="E50" s="22" t="str">
        <v>WM4a VU Literatur- und Kulturwissenschaft: ausgewählte Forschungsperspektiven der Hispanistik (20 ECTS-AP aus WM) oder</v>
      </c>
      <c r="F50" s="24">
        <v>2.5</v>
      </c>
    </row>
    <row r="51" spans="1:6" x14ac:dyDescent="0.25">
      <c r="A51" s="129"/>
      <c r="B51" s="28"/>
      <c r="C51" s="23"/>
      <c r="D51" s="132"/>
      <c r="E51" s="22" t="str">
        <v>WM4b VU Literatur- und Kulturwissenschaft: ausgewählte Anwendungsperspektiven der Hispanistik (20 ECTS-AP aus WM) oder</v>
      </c>
      <c r="F51" s="24">
        <v>2.5</v>
      </c>
    </row>
    <row r="52" spans="1:6" x14ac:dyDescent="0.25">
      <c r="A52" s="129"/>
      <c r="B52" s="28"/>
      <c r="C52" s="23"/>
      <c r="D52" s="132"/>
      <c r="E52" s="22" t="str">
        <v>WM5a VU Lektüre und Präsentation wissenschaftlicher Texte – Spanisch (20 ECTS-AP aus WM)</v>
      </c>
      <c r="F52" s="24">
        <v>2.5</v>
      </c>
    </row>
    <row r="53" spans="1:6" ht="15.75" thickBot="1" x14ac:dyDescent="0.3">
      <c r="A53" s="130"/>
      <c r="B53" s="29" t="s">
        <v>9</v>
      </c>
      <c r="C53" s="31">
        <f>SUM(C37:C52)</f>
        <v>0</v>
      </c>
      <c r="D53" s="133"/>
      <c r="E53" s="30" t="s">
        <v>9</v>
      </c>
      <c r="F53" s="32">
        <f>SUM(F37:F52)</f>
        <v>32</v>
      </c>
    </row>
    <row r="54" spans="1:6" ht="9" customHeight="1" thickBot="1" x14ac:dyDescent="0.3">
      <c r="A54" s="121"/>
      <c r="B54" s="122"/>
      <c r="C54" s="122"/>
      <c r="D54" s="122"/>
      <c r="E54" s="122"/>
      <c r="F54" s="123"/>
    </row>
    <row r="55" spans="1:6" x14ac:dyDescent="0.25">
      <c r="A55" s="80"/>
      <c r="B55" s="81"/>
      <c r="C55" s="81"/>
      <c r="D55" s="81"/>
      <c r="E55" s="81"/>
      <c r="F55" s="82"/>
    </row>
    <row r="56" spans="1:6" x14ac:dyDescent="0.25">
      <c r="A56" s="83"/>
      <c r="F56" s="85"/>
    </row>
    <row r="57" spans="1:6" x14ac:dyDescent="0.25">
      <c r="A57" s="83"/>
      <c r="F57" s="85"/>
    </row>
    <row r="58" spans="1:6" x14ac:dyDescent="0.25">
      <c r="A58" s="83"/>
      <c r="F58" s="85"/>
    </row>
    <row r="59" spans="1:6" x14ac:dyDescent="0.25">
      <c r="A59" s="83"/>
      <c r="F59" s="85"/>
    </row>
    <row r="60" spans="1:6" x14ac:dyDescent="0.25">
      <c r="A60" s="83"/>
      <c r="F60" s="85"/>
    </row>
    <row r="61" spans="1:6" x14ac:dyDescent="0.25">
      <c r="A61" s="83"/>
      <c r="F61" s="85"/>
    </row>
    <row r="62" spans="1:6" x14ac:dyDescent="0.25">
      <c r="A62" s="83"/>
      <c r="F62" s="85"/>
    </row>
    <row r="63" spans="1:6" x14ac:dyDescent="0.25">
      <c r="A63" s="83"/>
      <c r="F63" s="85"/>
    </row>
    <row r="64" spans="1:6" x14ac:dyDescent="0.25">
      <c r="A64" s="83"/>
      <c r="F64" s="85"/>
    </row>
    <row r="65" spans="1:6" x14ac:dyDescent="0.25">
      <c r="A65" s="83"/>
      <c r="F65" s="85"/>
    </row>
    <row r="66" spans="1:6" x14ac:dyDescent="0.25">
      <c r="A66" s="83"/>
      <c r="F66" s="85"/>
    </row>
    <row r="67" spans="1:6" x14ac:dyDescent="0.25">
      <c r="A67" s="83"/>
      <c r="F67" s="85"/>
    </row>
    <row r="68" spans="1:6" x14ac:dyDescent="0.25">
      <c r="A68" s="83"/>
      <c r="F68" s="85"/>
    </row>
    <row r="69" spans="1:6" x14ac:dyDescent="0.25">
      <c r="A69" s="83"/>
      <c r="F69" s="85"/>
    </row>
    <row r="70" spans="1:6" x14ac:dyDescent="0.25">
      <c r="A70" s="83"/>
      <c r="F70" s="85"/>
    </row>
    <row r="71" spans="1:6" x14ac:dyDescent="0.25">
      <c r="A71" s="83"/>
      <c r="F71" s="85"/>
    </row>
    <row r="72" spans="1:6" ht="15.75" thickBot="1" x14ac:dyDescent="0.3">
      <c r="A72" s="86"/>
      <c r="B72" s="87"/>
      <c r="C72" s="87"/>
      <c r="D72" s="87"/>
      <c r="E72" s="87"/>
      <c r="F72" s="88"/>
    </row>
    <row r="73" spans="1:6" ht="32.25" customHeight="1" thickBot="1" x14ac:dyDescent="0.3">
      <c r="A73" s="121" t="s">
        <v>109</v>
      </c>
      <c r="B73" s="122"/>
      <c r="C73" s="122"/>
      <c r="D73" s="122"/>
      <c r="E73" s="122"/>
      <c r="F73" s="123"/>
    </row>
  </sheetData>
  <sheetProtection algorithmName="SHA-512" hashValue="9JID8IiV/O4Mn3v/MaZ6V/2pujLF2AIItJ/iPpz4cA2ghRxB7RLAXPGlvQ7NdtjiYcVHLXPdolGEj5yDTQHGNg==" saltValue="W0nHyVnaGDZ5EyWZC8hN8A==" spinCount="100000" sheet="1" objects="1" scenarios="1" selectLockedCells="1" selectUnlockedCells="1"/>
  <mergeCells count="7">
    <mergeCell ref="A54:F54"/>
    <mergeCell ref="A73:F73"/>
    <mergeCell ref="A1:F1"/>
    <mergeCell ref="A2:A34"/>
    <mergeCell ref="A36:A53"/>
    <mergeCell ref="D36:D53"/>
    <mergeCell ref="A35:F35"/>
  </mergeCells>
  <pageMargins left="0.7" right="0.7" top="0.75" bottom="0.75" header="0.3" footer="0.3"/>
  <pageSetup paperSize="9" orientation="landscape" verticalDpi="300" r:id="rId1"/>
  <rowBreaks count="3" manualBreakCount="3">
    <brk id="35" max="16383" man="1"/>
    <brk id="54" max="16383" man="1"/>
    <brk id="73"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2026-01-02T09:00:22Z</dcterms:modified>
</cp:coreProperties>
</file>